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zurichinsurance.sharepoint.com/sites/Spain_ClaimsMarketExperience/SA_CSM_Vida/SA_CSM_Vida/Gescovida/Colectivos Especiales/CEC. Col·legi d’Economistes 182000104/"/>
    </mc:Choice>
  </mc:AlternateContent>
  <xr:revisionPtr revIDLastSave="1" documentId="8_{FAF4BB67-C439-47FD-B46C-505817B30B74}" xr6:coauthVersionLast="47" xr6:coauthVersionMax="47" xr10:uidLastSave="{24F869D6-0F50-41F2-85BE-55EF9382EB2B}"/>
  <workbookProtection workbookAlgorithmName="SHA-512" workbookHashValue="d4RcxK/5yGHKMl+56XsDIPghMVkuXZ2uGOz/YPVXTGAtvadzVjpzSMZmAc+OPiMN0LxFk0+lrvQBbazcItSeGg==" workbookSaltValue="2b9j3PCMv+BBa57cXxq3xw==" workbookSpinCount="100000" lockStructure="1"/>
  <bookViews>
    <workbookView xWindow="-120" yWindow="-120" windowWidth="29040" windowHeight="15840" xr2:uid="{00000000-000D-0000-FFFF-FFFF00000000}"/>
  </bookViews>
  <sheets>
    <sheet name="Tarificador" sheetId="1" r:id="rId1"/>
    <sheet name="Tasas por colectivo" sheetId="3" state="hidden" r:id="rId2"/>
    <sheet name="T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R96" i="2"/>
  <c r="M96" i="2"/>
  <c r="R95" i="2"/>
  <c r="M95" i="2"/>
  <c r="R94" i="2"/>
  <c r="M94" i="2"/>
  <c r="R93" i="2"/>
  <c r="M93" i="2"/>
  <c r="R92" i="2"/>
  <c r="M92" i="2"/>
  <c r="R91" i="2"/>
  <c r="M91" i="2"/>
  <c r="R90" i="2"/>
  <c r="M90" i="2"/>
  <c r="R89" i="2"/>
  <c r="M89" i="2"/>
  <c r="R88" i="2"/>
  <c r="M88" i="2"/>
  <c r="R87" i="2"/>
  <c r="M87" i="2"/>
  <c r="R86" i="2"/>
  <c r="M86" i="2"/>
  <c r="R85" i="2"/>
  <c r="M85" i="2"/>
  <c r="R84" i="2"/>
  <c r="M84" i="2"/>
  <c r="R83" i="2"/>
  <c r="M83" i="2"/>
  <c r="R82" i="2"/>
  <c r="M82" i="2"/>
  <c r="R81" i="2"/>
  <c r="M81" i="2"/>
  <c r="R80" i="2"/>
  <c r="M80" i="2"/>
  <c r="R79" i="2"/>
  <c r="M79" i="2"/>
  <c r="R78" i="2"/>
  <c r="M78" i="2"/>
  <c r="R77" i="2"/>
  <c r="M77" i="2"/>
  <c r="R76" i="2"/>
  <c r="M76" i="2"/>
  <c r="R75" i="2"/>
  <c r="M75" i="2"/>
  <c r="R74" i="2"/>
  <c r="M74" i="2"/>
  <c r="R73" i="2"/>
  <c r="M73" i="2"/>
  <c r="R72" i="2"/>
  <c r="M72" i="2"/>
  <c r="R71" i="2"/>
  <c r="M71" i="2"/>
  <c r="R70" i="2"/>
  <c r="M70" i="2"/>
  <c r="R69" i="2"/>
  <c r="M69" i="2"/>
  <c r="R68" i="2"/>
  <c r="M68" i="2"/>
  <c r="R67" i="2"/>
  <c r="M67" i="2"/>
  <c r="R66" i="2"/>
  <c r="M66" i="2"/>
  <c r="R65" i="2"/>
  <c r="M65" i="2"/>
  <c r="R64" i="2"/>
  <c r="M64" i="2"/>
  <c r="R63" i="2"/>
  <c r="M63" i="2"/>
  <c r="R62" i="2"/>
  <c r="M62" i="2"/>
  <c r="R61" i="2"/>
  <c r="M61" i="2"/>
  <c r="R60" i="2"/>
  <c r="M60" i="2"/>
  <c r="R59" i="2"/>
  <c r="M59" i="2"/>
  <c r="R58" i="2"/>
  <c r="M58" i="2"/>
  <c r="R57" i="2"/>
  <c r="M57" i="2"/>
  <c r="R56" i="2"/>
  <c r="M56" i="2"/>
  <c r="R55" i="2"/>
  <c r="M55" i="2"/>
  <c r="R54" i="2"/>
  <c r="M54" i="2"/>
  <c r="R53" i="2"/>
  <c r="M53" i="2"/>
  <c r="R52" i="2"/>
  <c r="M52" i="2"/>
  <c r="R51" i="2"/>
  <c r="M51" i="2"/>
  <c r="R50" i="2"/>
  <c r="M50" i="2"/>
  <c r="R49" i="2"/>
  <c r="M49" i="2"/>
  <c r="R48" i="2"/>
  <c r="M48" i="2"/>
  <c r="R47" i="2"/>
  <c r="M47" i="2"/>
  <c r="R46" i="2"/>
  <c r="M46" i="2"/>
  <c r="R45" i="2"/>
  <c r="M45" i="2"/>
  <c r="R44" i="2"/>
  <c r="M44" i="2"/>
  <c r="R43" i="2"/>
  <c r="M43" i="2"/>
  <c r="R42" i="2"/>
  <c r="M42" i="2"/>
  <c r="R41" i="2"/>
  <c r="M41" i="2"/>
  <c r="R40" i="2"/>
  <c r="M40" i="2"/>
  <c r="R39" i="2"/>
  <c r="M39" i="2"/>
  <c r="R38" i="2"/>
  <c r="M38" i="2"/>
  <c r="R37" i="2"/>
  <c r="M37" i="2"/>
  <c r="R36" i="2"/>
  <c r="M36" i="2"/>
  <c r="R35" i="2"/>
  <c r="M35" i="2"/>
  <c r="R34" i="2"/>
  <c r="M34" i="2"/>
  <c r="R33" i="2"/>
  <c r="M33" i="2"/>
  <c r="R32" i="2"/>
  <c r="M32" i="2"/>
  <c r="R31" i="2"/>
  <c r="M31" i="2"/>
  <c r="R30" i="2"/>
  <c r="M30" i="2"/>
  <c r="R29" i="2"/>
  <c r="M29" i="2"/>
  <c r="R28" i="2"/>
  <c r="M28" i="2"/>
  <c r="R27" i="2"/>
  <c r="M27" i="2"/>
  <c r="R26" i="2"/>
  <c r="M26" i="2"/>
  <c r="R25" i="2"/>
  <c r="M25" i="2"/>
  <c r="R24" i="2"/>
  <c r="M24" i="2"/>
  <c r="R23" i="2"/>
  <c r="M23" i="2"/>
  <c r="R22" i="2"/>
  <c r="M22" i="2"/>
  <c r="R21" i="2"/>
  <c r="M21" i="2"/>
  <c r="R20" i="2"/>
  <c r="M20" i="2"/>
  <c r="R19" i="2"/>
  <c r="M19" i="2"/>
  <c r="R18" i="2"/>
  <c r="M18" i="2"/>
  <c r="R17" i="2"/>
  <c r="M17" i="2"/>
  <c r="R16" i="2"/>
  <c r="M16" i="2"/>
  <c r="R15" i="2"/>
  <c r="M15" i="2"/>
  <c r="R14" i="2"/>
  <c r="M14" i="2"/>
  <c r="R13" i="2"/>
  <c r="M13" i="2"/>
  <c r="R12" i="2"/>
  <c r="M12" i="2"/>
  <c r="R11" i="2"/>
  <c r="M11" i="2"/>
  <c r="R10" i="2"/>
  <c r="M10" i="2"/>
  <c r="R9" i="2"/>
  <c r="M9" i="2"/>
  <c r="R8" i="2"/>
  <c r="M8" i="2"/>
  <c r="R7" i="2"/>
  <c r="M7" i="2"/>
  <c r="C62" i="2"/>
  <c r="D10" i="1"/>
  <c r="D16" i="1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7" i="2"/>
  <c r="C53" i="2"/>
  <c r="C54" i="2"/>
  <c r="C55" i="2"/>
  <c r="C56" i="2"/>
  <c r="C57" i="2"/>
  <c r="C58" i="2"/>
  <c r="C59" i="2"/>
  <c r="C60" i="2"/>
  <c r="C61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52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D12" i="1" l="1"/>
  <c r="E16" i="1" s="1"/>
  <c r="F16" i="1" s="1"/>
  <c r="F19" i="1" s="1"/>
  <c r="E15" i="1" l="1"/>
  <c r="F15" i="1" s="1"/>
  <c r="F20" i="1" l="1"/>
  <c r="F18" i="1"/>
  <c r="F23" i="1" l="1"/>
</calcChain>
</file>

<file path=xl/sharedStrings.xml><?xml version="1.0" encoding="utf-8"?>
<sst xmlns="http://schemas.openxmlformats.org/spreadsheetml/2006/main" count="440" uniqueCount="42">
  <si>
    <t>CAPITAL VOLUNTARIO COL. ECONOMISTES DE CATALUNYA</t>
  </si>
  <si>
    <t xml:space="preserve">Los datos informados están calculados a fecha de hoy con una valoración de riesgo a contratar estándar. </t>
  </si>
  <si>
    <t>Estos datos pueden variar en función de las respuestas del boletín de adhesión y/ó pruebas médicas necesarias.</t>
  </si>
  <si>
    <t>Prima neta</t>
  </si>
  <si>
    <t>IPS</t>
  </si>
  <si>
    <t>Consorcio</t>
  </si>
  <si>
    <t>Fallecimiento</t>
  </si>
  <si>
    <t>Edad</t>
  </si>
  <si>
    <t>común</t>
  </si>
  <si>
    <t xml:space="preserve">Invalidez Absoluta </t>
  </si>
  <si>
    <t>Apellidos, Nombre</t>
  </si>
  <si>
    <t>Fecha de Nacimiento</t>
  </si>
  <si>
    <t>Edad actuarial</t>
  </si>
  <si>
    <t>* Indicar capital a asegurar</t>
  </si>
  <si>
    <t>Capital*</t>
  </si>
  <si>
    <t>Tarifa por 1.000,00€</t>
  </si>
  <si>
    <t>Prima total ANUAL</t>
  </si>
  <si>
    <t>Fallecimiento**</t>
  </si>
  <si>
    <t>Incapacidad Absoluta**</t>
  </si>
  <si>
    <t>**A tener en cuenta:</t>
  </si>
  <si>
    <t>Sexo</t>
  </si>
  <si>
    <t>Sexo (M= Mujer / H= Hombre)</t>
  </si>
  <si>
    <t>Comando</t>
  </si>
  <si>
    <t>M</t>
  </si>
  <si>
    <t>hombre</t>
  </si>
  <si>
    <t>mujer</t>
  </si>
  <si>
    <t>H</t>
  </si>
  <si>
    <t>comando</t>
  </si>
  <si>
    <t>COLECTIVO 1</t>
  </si>
  <si>
    <t>COLECTIVO 2</t>
  </si>
  <si>
    <t>COLECTIVO 3</t>
  </si>
  <si>
    <t>Invalidez Permanente Absoluta</t>
  </si>
  <si>
    <t>Cualquier Causa</t>
  </si>
  <si>
    <t>Cualquier</t>
  </si>
  <si>
    <t>Causa</t>
  </si>
  <si>
    <t>PARA CAPITALES DE 300.000 a 600.000</t>
  </si>
  <si>
    <t>Artículo 5º CCPP 182000104. Capitales asegurados</t>
  </si>
  <si>
    <t>LEA</t>
  </si>
  <si>
    <t>TARIFICADOR ALTAS 2023</t>
  </si>
  <si>
    <t>Fecha efecto (última renovación)</t>
  </si>
  <si>
    <t>Los asegurados menores de 50 años que contraten un capital menor o igual a 300,000 euros gozarán de una tarifa bonificada hasta los 50 años
Cada asegurado puede elegir su capital. La garantía complementaria no podrá tener importe superior a la garantía de fallecimiento.
El capital máximo para la garantía de fallecimiento es de 600.000 euros.
El capital máximo para las coberturas de Invalidez Total y Absoluta para cualquier profesión es de 600.000 euros.
De los 70 a los 75 años para la cobertura de fallecimiento los capitales no podrán ser superiores a 60.000 euros.
Para las edades hasta los 65 años, se entenderá que todos los asegurados tienen ambas garantías, y en caso de no querer la garantía optativa el asegurado deberá renunciar a la misma remitiendo un comunicado a la compañía aseguradora conforme renuncia a dicha garantía de Invalidez.</t>
  </si>
  <si>
    <t>PARA CAPITALES DE HASTA 300.000,00 Y MENOS DE 50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</si>
</sst>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\ #,##0.00\ _-;\-\ #,##0.00_-;_-\ &quot; &quot;\ _-;_-@_-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66"/>
      <name val="Arial"/>
      <family val="2"/>
    </font>
    <font>
      <sz val="10"/>
      <color rgb="FF000066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0" fillId="0" borderId="1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/>
    </xf>
    <xf numFmtId="4" fontId="10" fillId="4" borderId="16" xfId="1" applyNumberFormat="1" applyFont="1" applyFill="1" applyBorder="1" applyAlignment="1">
      <alignment horizontal="center"/>
    </xf>
    <xf numFmtId="4" fontId="10" fillId="4" borderId="17" xfId="1" applyNumberFormat="1" applyFont="1" applyFill="1" applyBorder="1" applyAlignment="1">
      <alignment horizontal="center"/>
    </xf>
    <xf numFmtId="4" fontId="10" fillId="4" borderId="15" xfId="1" quotePrefix="1" applyNumberFormat="1" applyFont="1" applyFill="1" applyBorder="1" applyAlignment="1">
      <alignment horizontal="center"/>
    </xf>
    <xf numFmtId="0" fontId="10" fillId="0" borderId="5" xfId="1" applyFont="1" applyBorder="1" applyAlignment="1">
      <alignment horizontal="center"/>
    </xf>
    <xf numFmtId="164" fontId="11" fillId="0" borderId="18" xfId="1" applyNumberFormat="1" applyFont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164" fontId="11" fillId="0" borderId="5" xfId="1" applyNumberFormat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164" fontId="11" fillId="0" borderId="20" xfId="1" applyNumberFormat="1" applyFont="1" applyBorder="1" applyAlignment="1">
      <alignment horizontal="center"/>
    </xf>
    <xf numFmtId="164" fontId="11" fillId="0" borderId="21" xfId="1" applyNumberFormat="1" applyFont="1" applyBorder="1" applyAlignment="1">
      <alignment horizontal="center"/>
    </xf>
    <xf numFmtId="164" fontId="11" fillId="0" borderId="14" xfId="1" applyNumberFormat="1" applyFont="1" applyBorder="1" applyAlignment="1">
      <alignment horizontal="center"/>
    </xf>
    <xf numFmtId="0" fontId="10" fillId="5" borderId="14" xfId="1" applyFont="1" applyFill="1" applyBorder="1" applyAlignment="1">
      <alignment horizontal="center"/>
    </xf>
    <xf numFmtId="164" fontId="11" fillId="5" borderId="20" xfId="1" applyNumberFormat="1" applyFont="1" applyFill="1" applyBorder="1" applyAlignment="1">
      <alignment horizontal="center"/>
    </xf>
    <xf numFmtId="164" fontId="11" fillId="5" borderId="21" xfId="1" applyNumberFormat="1" applyFont="1" applyFill="1" applyBorder="1" applyAlignment="1">
      <alignment horizontal="center"/>
    </xf>
    <xf numFmtId="164" fontId="11" fillId="5" borderId="14" xfId="1" applyNumberFormat="1" applyFont="1" applyFill="1" applyBorder="1" applyAlignment="1">
      <alignment horizontal="center"/>
    </xf>
    <xf numFmtId="0" fontId="10" fillId="0" borderId="15" xfId="1" applyFont="1" applyBorder="1" applyAlignment="1">
      <alignment horizontal="center"/>
    </xf>
    <xf numFmtId="164" fontId="11" fillId="0" borderId="22" xfId="1" applyNumberFormat="1" applyFont="1" applyBorder="1" applyAlignment="1">
      <alignment horizontal="center"/>
    </xf>
    <xf numFmtId="164" fontId="11" fillId="0" borderId="23" xfId="1" applyNumberFormat="1" applyFont="1" applyBorder="1" applyAlignment="1">
      <alignment horizontal="center"/>
    </xf>
    <xf numFmtId="164" fontId="11" fillId="0" borderId="15" xfId="1" applyNumberFormat="1" applyFont="1" applyBorder="1" applyAlignment="1">
      <alignment horizontal="center"/>
    </xf>
    <xf numFmtId="0" fontId="10" fillId="5" borderId="15" xfId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protection hidden="1"/>
    </xf>
    <xf numFmtId="0" fontId="12" fillId="0" borderId="0" xfId="0" applyFont="1" applyFill="1" applyBorder="1" applyProtection="1"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4" fontId="0" fillId="0" borderId="1" xfId="0" applyNumberFormat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center"/>
      <protection locked="0" hidden="1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4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1" fillId="3" borderId="2" xfId="0" applyFont="1" applyFill="1" applyBorder="1" applyAlignment="1" applyProtection="1">
      <alignment horizontal="left" indent="1"/>
      <protection hidden="1"/>
    </xf>
    <xf numFmtId="0" fontId="0" fillId="0" borderId="0" xfId="0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left" indent="1"/>
      <protection hidden="1"/>
    </xf>
    <xf numFmtId="14" fontId="0" fillId="0" borderId="0" xfId="0" applyNumberFormat="1" applyBorder="1" applyProtection="1">
      <protection hidden="1"/>
    </xf>
    <xf numFmtId="4" fontId="1" fillId="0" borderId="0" xfId="0" applyNumberFormat="1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4" fontId="1" fillId="3" borderId="1" xfId="0" applyNumberFormat="1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right" indent="1"/>
      <protection hidden="1"/>
    </xf>
    <xf numFmtId="0" fontId="1" fillId="7" borderId="0" xfId="0" applyFont="1" applyFill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6" fillId="0" borderId="4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7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9" xfId="0" applyFont="1" applyBorder="1" applyProtection="1">
      <protection hidden="1"/>
    </xf>
    <xf numFmtId="0" fontId="7" fillId="0" borderId="8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14" fontId="0" fillId="6" borderId="14" xfId="0" applyNumberFormat="1" applyFill="1" applyBorder="1" applyAlignment="1" applyProtection="1">
      <alignment horizontal="center"/>
      <protection locked="0" hidden="1"/>
    </xf>
    <xf numFmtId="0" fontId="0" fillId="6" borderId="1" xfId="0" applyFill="1" applyBorder="1" applyAlignment="1" applyProtection="1">
      <alignment horizontal="center"/>
      <protection locked="0" hidden="1"/>
    </xf>
    <xf numFmtId="4" fontId="0" fillId="6" borderId="1" xfId="0" applyNumberFormat="1" applyFill="1" applyBorder="1" applyAlignment="1" applyProtection="1">
      <alignment horizontal="center"/>
      <protection locked="0"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0" borderId="9" xfId="0" applyFont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 wrapText="1"/>
      <protection hidden="1"/>
    </xf>
    <xf numFmtId="0" fontId="7" fillId="0" borderId="3" xfId="0" applyFont="1" applyBorder="1" applyAlignment="1" applyProtection="1">
      <alignment horizontal="center" wrapText="1"/>
      <protection hidden="1"/>
    </xf>
    <xf numFmtId="0" fontId="0" fillId="6" borderId="2" xfId="0" applyFill="1" applyBorder="1" applyAlignment="1" applyProtection="1">
      <alignment horizontal="left" indent="1"/>
      <protection locked="0" hidden="1"/>
    </xf>
    <xf numFmtId="0" fontId="0" fillId="6" borderId="13" xfId="0" applyFill="1" applyBorder="1" applyAlignment="1" applyProtection="1">
      <alignment horizontal="left" indent="1"/>
      <protection locked="0" hidden="1"/>
    </xf>
    <xf numFmtId="0" fontId="0" fillId="6" borderId="3" xfId="0" applyFill="1" applyBorder="1" applyAlignment="1" applyProtection="1">
      <alignment horizontal="left" indent="1"/>
      <protection locked="0" hidden="1"/>
    </xf>
    <xf numFmtId="0" fontId="1" fillId="3" borderId="0" xfId="0" applyFont="1" applyFill="1" applyBorder="1" applyAlignment="1" applyProtection="1">
      <alignment horizontal="left" indent="1"/>
      <protection hidden="1"/>
    </xf>
    <xf numFmtId="4" fontId="10" fillId="4" borderId="2" xfId="1" applyNumberFormat="1" applyFont="1" applyFill="1" applyBorder="1" applyAlignment="1">
      <alignment horizontal="center"/>
    </xf>
    <xf numFmtId="4" fontId="10" fillId="4" borderId="3" xfId="1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4" borderId="5" xfId="1" applyFont="1" applyFill="1" applyBorder="1" applyAlignment="1">
      <alignment horizontal="center" vertical="center" wrapText="1"/>
    </xf>
    <xf numFmtId="0" fontId="10" fillId="4" borderId="14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4" fontId="10" fillId="4" borderId="2" xfId="1" applyNumberFormat="1" applyFont="1" applyFill="1" applyBorder="1" applyAlignment="1">
      <alignment horizontal="center" vertical="center"/>
    </xf>
    <xf numFmtId="4" fontId="10" fillId="4" borderId="13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_GRUPO PALEX" xfId="1" xr:uid="{73B93E8B-07DF-4C36-A10D-B856438742BF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</xdr:row>
      <xdr:rowOff>104775</xdr:rowOff>
    </xdr:from>
    <xdr:to>
      <xdr:col>8</xdr:col>
      <xdr:colOff>676275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7F6EBD-3CA1-4289-A0D8-3502C8DE9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295275"/>
          <a:ext cx="1219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8"/>
  <sheetViews>
    <sheetView showGridLines="0" tabSelected="1" zoomScaleNormal="100" workbookViewId="0">
      <selection activeCell="D16" sqref="D16"/>
    </sheetView>
  </sheetViews>
  <sheetFormatPr baseColWidth="10" defaultColWidth="11.42578125" defaultRowHeight="15" x14ac:dyDescent="0.25"/>
  <cols>
    <col min="1" max="1" width="8" style="35" customWidth="1"/>
    <col min="2" max="2" width="3.85546875" style="35" customWidth="1"/>
    <col min="3" max="3" width="32" style="35" customWidth="1"/>
    <col min="4" max="4" width="14" style="35" customWidth="1"/>
    <col min="5" max="5" width="17.85546875" style="35" customWidth="1"/>
    <col min="6" max="6" width="15.5703125" style="45" customWidth="1"/>
    <col min="7" max="7" width="12.28515625" style="35" customWidth="1"/>
    <col min="8" max="16384" width="11.42578125" style="35"/>
  </cols>
  <sheetData>
    <row r="2" spans="2:9" x14ac:dyDescent="0.25">
      <c r="B2" s="36"/>
      <c r="C2" s="37"/>
      <c r="D2" s="37"/>
      <c r="E2" s="37"/>
      <c r="F2" s="38"/>
      <c r="G2" s="37"/>
      <c r="H2" s="37"/>
      <c r="I2" s="39"/>
    </row>
    <row r="3" spans="2:9" ht="21" x14ac:dyDescent="0.35">
      <c r="B3" s="40"/>
      <c r="C3" s="73" t="s">
        <v>38</v>
      </c>
      <c r="D3" s="74"/>
      <c r="E3" s="41"/>
      <c r="F3" s="42"/>
      <c r="G3" s="41"/>
      <c r="H3" s="41"/>
      <c r="I3" s="43"/>
    </row>
    <row r="4" spans="2:9" x14ac:dyDescent="0.25">
      <c r="B4" s="40"/>
      <c r="C4" s="41"/>
      <c r="D4" s="41"/>
      <c r="E4" s="41"/>
      <c r="F4" s="42"/>
      <c r="G4" s="41"/>
      <c r="H4" s="41"/>
      <c r="I4" s="43"/>
    </row>
    <row r="5" spans="2:9" x14ac:dyDescent="0.25">
      <c r="B5" s="40"/>
      <c r="C5" s="85" t="s">
        <v>0</v>
      </c>
      <c r="D5" s="85"/>
      <c r="E5" s="85"/>
      <c r="F5" s="85"/>
      <c r="G5" s="85"/>
      <c r="H5" s="41"/>
      <c r="I5" s="43"/>
    </row>
    <row r="6" spans="2:9" x14ac:dyDescent="0.25">
      <c r="B6" s="40"/>
      <c r="C6" s="41"/>
      <c r="D6" s="41"/>
      <c r="E6" s="41"/>
      <c r="F6" s="42"/>
      <c r="G6" s="41"/>
      <c r="H6" s="41"/>
      <c r="I6" s="43"/>
    </row>
    <row r="7" spans="2:9" x14ac:dyDescent="0.25">
      <c r="B7" s="40"/>
      <c r="C7" s="44" t="s">
        <v>10</v>
      </c>
      <c r="D7" s="82"/>
      <c r="E7" s="83"/>
      <c r="F7" s="83"/>
      <c r="G7" s="84"/>
      <c r="H7" s="41"/>
      <c r="I7" s="43"/>
    </row>
    <row r="8" spans="2:9" x14ac:dyDescent="0.25">
      <c r="B8" s="40"/>
      <c r="C8" s="44" t="s">
        <v>11</v>
      </c>
      <c r="D8" s="70">
        <v>28300</v>
      </c>
      <c r="E8" s="41"/>
      <c r="H8" s="41"/>
      <c r="I8" s="43"/>
    </row>
    <row r="9" spans="2:9" x14ac:dyDescent="0.25">
      <c r="B9" s="40"/>
      <c r="C9" s="46" t="s">
        <v>39</v>
      </c>
      <c r="D9" s="33">
        <v>44896</v>
      </c>
      <c r="E9" s="41"/>
      <c r="F9" s="26"/>
      <c r="G9" s="47"/>
      <c r="H9" s="41"/>
      <c r="I9" s="43"/>
    </row>
    <row r="10" spans="2:9" x14ac:dyDescent="0.25">
      <c r="B10" s="40"/>
      <c r="C10" s="44" t="s">
        <v>12</v>
      </c>
      <c r="D10" s="1">
        <f>ROUND(((D9-D8)/365.25),0)</f>
        <v>45</v>
      </c>
      <c r="E10" s="41"/>
      <c r="F10" s="26"/>
      <c r="G10" s="41"/>
      <c r="H10" s="41"/>
      <c r="I10" s="43"/>
    </row>
    <row r="11" spans="2:9" x14ac:dyDescent="0.25">
      <c r="B11" s="40"/>
      <c r="C11" s="44" t="s">
        <v>21</v>
      </c>
      <c r="D11" s="71" t="s">
        <v>26</v>
      </c>
      <c r="E11" s="41"/>
      <c r="F11" s="26"/>
      <c r="G11" s="41"/>
      <c r="H11" s="41"/>
      <c r="I11" s="43"/>
    </row>
    <row r="12" spans="2:9" x14ac:dyDescent="0.25">
      <c r="B12" s="40"/>
      <c r="C12" s="2" t="s">
        <v>22</v>
      </c>
      <c r="D12" s="2" t="str">
        <f>CONCATENATE(D10,D11)</f>
        <v>45H</v>
      </c>
      <c r="E12" s="41"/>
      <c r="F12" s="26"/>
      <c r="G12" s="41"/>
      <c r="H12" s="41"/>
      <c r="I12" s="43"/>
    </row>
    <row r="13" spans="2:9" x14ac:dyDescent="0.25">
      <c r="B13" s="40"/>
      <c r="C13" s="27" t="s">
        <v>13</v>
      </c>
      <c r="D13" s="42"/>
      <c r="E13" s="41"/>
      <c r="F13" s="48"/>
      <c r="G13" s="41"/>
      <c r="H13" s="41"/>
      <c r="I13" s="43"/>
    </row>
    <row r="14" spans="2:9" x14ac:dyDescent="0.25">
      <c r="B14" s="40"/>
      <c r="C14" s="41"/>
      <c r="D14" s="49" t="s">
        <v>14</v>
      </c>
      <c r="E14" s="49" t="s">
        <v>15</v>
      </c>
      <c r="F14" s="50" t="s">
        <v>3</v>
      </c>
      <c r="G14" s="41"/>
      <c r="H14" s="41"/>
      <c r="I14" s="43"/>
    </row>
    <row r="15" spans="2:9" x14ac:dyDescent="0.25">
      <c r="B15" s="40"/>
      <c r="C15" s="46" t="s">
        <v>17</v>
      </c>
      <c r="D15" s="72">
        <v>100000</v>
      </c>
      <c r="E15" s="3">
        <f>ROUND(IF(AND(D15&lt;=300000,D10&lt;=49),(VLOOKUP(D12,T!C:D,2,0)),(VLOOKUP(D12,T!M:N,2,0))),2)</f>
        <v>1.18</v>
      </c>
      <c r="F15" s="32">
        <f>ROUND(D15*E15/1000,2)</f>
        <v>118</v>
      </c>
      <c r="G15" s="41"/>
      <c r="H15" s="41"/>
      <c r="I15" s="43"/>
    </row>
    <row r="16" spans="2:9" x14ac:dyDescent="0.25">
      <c r="B16" s="40"/>
      <c r="C16" s="46" t="s">
        <v>18</v>
      </c>
      <c r="D16" s="32">
        <f>IF(D10&lt;=64,D15,0)</f>
        <v>100000</v>
      </c>
      <c r="E16" s="3">
        <f>ROUND(IF(AND(D16&lt;=300000,D10&lt;=49),(VLOOKUP(D12,T!H:I,2,0)),(VLOOKUP(D12,T!R:S,2,0))),2)</f>
        <v>0.59</v>
      </c>
      <c r="F16" s="32">
        <f>ROUND(D16*E16/1000,2)</f>
        <v>59</v>
      </c>
      <c r="G16" s="41"/>
      <c r="H16" s="41"/>
      <c r="I16" s="43"/>
    </row>
    <row r="17" spans="2:9" x14ac:dyDescent="0.25">
      <c r="B17" s="40"/>
      <c r="C17" s="41"/>
      <c r="D17" s="41"/>
      <c r="E17" s="41"/>
      <c r="F17" s="34"/>
      <c r="G17" s="41"/>
      <c r="H17" s="41"/>
      <c r="I17" s="43"/>
    </row>
    <row r="18" spans="2:9" x14ac:dyDescent="0.25">
      <c r="B18" s="40"/>
      <c r="C18" s="41"/>
      <c r="D18" s="41"/>
      <c r="E18" s="51" t="s">
        <v>3</v>
      </c>
      <c r="F18" s="32">
        <f>F15+F16</f>
        <v>177</v>
      </c>
      <c r="G18" s="41"/>
      <c r="H18" s="41"/>
      <c r="I18" s="43"/>
    </row>
    <row r="19" spans="2:9" x14ac:dyDescent="0.25">
      <c r="B19" s="40"/>
      <c r="C19" s="41"/>
      <c r="D19" s="41"/>
      <c r="E19" s="51" t="s">
        <v>4</v>
      </c>
      <c r="F19" s="32">
        <f>ROUND(F16*0.08,2)</f>
        <v>4.72</v>
      </c>
      <c r="G19" s="41"/>
      <c r="H19" s="41"/>
      <c r="I19" s="43"/>
    </row>
    <row r="20" spans="2:9" x14ac:dyDescent="0.25">
      <c r="B20" s="40"/>
      <c r="C20" s="41"/>
      <c r="D20" s="41"/>
      <c r="E20" s="51" t="s">
        <v>37</v>
      </c>
      <c r="F20" s="32">
        <f>+ROUND((F16*0.0015),2)</f>
        <v>0.09</v>
      </c>
      <c r="G20" s="41"/>
      <c r="H20" s="41"/>
      <c r="I20" s="43"/>
    </row>
    <row r="21" spans="2:9" x14ac:dyDescent="0.25">
      <c r="B21" s="40"/>
      <c r="C21" s="41"/>
      <c r="D21" s="41"/>
      <c r="E21" s="51" t="s">
        <v>5</v>
      </c>
      <c r="F21" s="32">
        <f>MAX(0.01,ROUND(D15*0.003/1000,2))</f>
        <v>0.3</v>
      </c>
      <c r="G21" s="41"/>
      <c r="H21" s="41"/>
      <c r="I21" s="43"/>
    </row>
    <row r="22" spans="2:9" x14ac:dyDescent="0.25">
      <c r="B22" s="40"/>
      <c r="C22" s="41"/>
      <c r="D22" s="41"/>
      <c r="E22" s="41"/>
      <c r="F22" s="34"/>
      <c r="G22" s="41"/>
      <c r="H22" s="41"/>
      <c r="I22" s="43"/>
    </row>
    <row r="23" spans="2:9" x14ac:dyDescent="0.25">
      <c r="B23" s="40"/>
      <c r="C23" s="41"/>
      <c r="D23" s="41"/>
      <c r="E23" s="52" t="s">
        <v>16</v>
      </c>
      <c r="F23" s="32">
        <f>+SUM(F18:F21)</f>
        <v>182.11</v>
      </c>
      <c r="G23" s="41"/>
      <c r="H23" s="41"/>
      <c r="I23" s="43"/>
    </row>
    <row r="24" spans="2:9" x14ac:dyDescent="0.25">
      <c r="B24" s="40"/>
      <c r="C24" s="41"/>
      <c r="D24" s="41"/>
      <c r="E24" s="41"/>
      <c r="F24" s="34"/>
      <c r="G24" s="41"/>
      <c r="H24" s="41"/>
      <c r="I24" s="43"/>
    </row>
    <row r="25" spans="2:9" x14ac:dyDescent="0.25">
      <c r="B25" s="40"/>
      <c r="C25" s="78" t="s">
        <v>1</v>
      </c>
      <c r="D25" s="78"/>
      <c r="E25" s="78"/>
      <c r="F25" s="78"/>
      <c r="G25" s="78"/>
      <c r="H25" s="78"/>
      <c r="I25" s="79"/>
    </row>
    <row r="26" spans="2:9" x14ac:dyDescent="0.25">
      <c r="B26" s="40"/>
      <c r="C26" s="78" t="s">
        <v>2</v>
      </c>
      <c r="D26" s="78"/>
      <c r="E26" s="78"/>
      <c r="F26" s="78"/>
      <c r="G26" s="78"/>
      <c r="H26" s="78"/>
      <c r="I26" s="79"/>
    </row>
    <row r="27" spans="2:9" x14ac:dyDescent="0.25">
      <c r="B27" s="40"/>
      <c r="C27" s="41"/>
      <c r="D27" s="41"/>
      <c r="E27" s="41"/>
      <c r="F27" s="42"/>
      <c r="G27" s="41"/>
      <c r="H27" s="41"/>
      <c r="I27" s="43"/>
    </row>
    <row r="28" spans="2:9" x14ac:dyDescent="0.25">
      <c r="B28" s="53"/>
      <c r="C28" s="54"/>
      <c r="D28" s="54"/>
      <c r="E28" s="54"/>
      <c r="F28" s="55"/>
      <c r="G28" s="54"/>
      <c r="H28" s="54"/>
      <c r="I28" s="56"/>
    </row>
    <row r="30" spans="2:9" x14ac:dyDescent="0.25">
      <c r="C30" s="57" t="s">
        <v>19</v>
      </c>
      <c r="D30" s="58"/>
      <c r="E30" s="58"/>
      <c r="F30" s="59"/>
      <c r="G30" s="58"/>
      <c r="H30" s="60"/>
    </row>
    <row r="31" spans="2:9" x14ac:dyDescent="0.25">
      <c r="C31" s="80" t="s">
        <v>36</v>
      </c>
      <c r="D31" s="81"/>
      <c r="E31" s="61"/>
      <c r="F31" s="62"/>
      <c r="G31" s="61"/>
      <c r="H31" s="63"/>
    </row>
    <row r="32" spans="2:9" ht="7.5" customHeight="1" x14ac:dyDescent="0.25">
      <c r="C32" s="64"/>
      <c r="D32" s="65"/>
      <c r="E32" s="61"/>
      <c r="F32" s="62"/>
      <c r="G32" s="61"/>
      <c r="H32" s="63"/>
    </row>
    <row r="33" spans="3:8" ht="15" customHeight="1" x14ac:dyDescent="0.25">
      <c r="C33" s="75" t="s">
        <v>40</v>
      </c>
      <c r="D33" s="76"/>
      <c r="E33" s="76"/>
      <c r="F33" s="76"/>
      <c r="G33" s="76"/>
      <c r="H33" s="77"/>
    </row>
    <row r="34" spans="3:8" x14ac:dyDescent="0.25">
      <c r="C34" s="75"/>
      <c r="D34" s="76"/>
      <c r="E34" s="76"/>
      <c r="F34" s="76"/>
      <c r="G34" s="76"/>
      <c r="H34" s="77"/>
    </row>
    <row r="35" spans="3:8" x14ac:dyDescent="0.25">
      <c r="C35" s="75"/>
      <c r="D35" s="76"/>
      <c r="E35" s="76"/>
      <c r="F35" s="76"/>
      <c r="G35" s="76"/>
      <c r="H35" s="77"/>
    </row>
    <row r="36" spans="3:8" x14ac:dyDescent="0.25">
      <c r="C36" s="75"/>
      <c r="D36" s="76"/>
      <c r="E36" s="76"/>
      <c r="F36" s="76"/>
      <c r="G36" s="76"/>
      <c r="H36" s="77"/>
    </row>
    <row r="37" spans="3:8" x14ac:dyDescent="0.25">
      <c r="C37" s="75"/>
      <c r="D37" s="76"/>
      <c r="E37" s="76"/>
      <c r="F37" s="76"/>
      <c r="G37" s="76"/>
      <c r="H37" s="77"/>
    </row>
    <row r="38" spans="3:8" ht="0.75" customHeight="1" x14ac:dyDescent="0.25">
      <c r="C38" s="66"/>
      <c r="D38" s="67"/>
      <c r="E38" s="67"/>
      <c r="F38" s="68"/>
      <c r="G38" s="67"/>
      <c r="H38" s="69"/>
    </row>
  </sheetData>
  <sheetProtection algorithmName="SHA-512" hashValue="C1BvU6lIkOEdMrKN8x2QlUiuIIhlrP9woKgHsIQhDHxUUKt9qDBHRsD6sXATmyNX0EZmKRolPcP3PlRmScz08w==" saltValue="JDfQtmyqH2UhqTm0Px/1Rg==" spinCount="100000" sheet="1" objects="1" scenarios="1"/>
  <mergeCells count="7">
    <mergeCell ref="C3:D3"/>
    <mergeCell ref="C33:H37"/>
    <mergeCell ref="C25:I25"/>
    <mergeCell ref="C26:I26"/>
    <mergeCell ref="C31:D31"/>
    <mergeCell ref="D7:G7"/>
    <mergeCell ref="C5:G5"/>
  </mergeCells>
  <dataValidations count="1">
    <dataValidation type="list" allowBlank="1" showInputMessage="1" showErrorMessage="1" sqref="D11" xr:uid="{838586F6-E67D-4006-B365-3F91D023BDC8}">
      <formula1>"H,M"</formula1>
    </dataValidation>
  </dataValidations>
  <pageMargins left="0.7" right="0.7" top="0.75" bottom="0.75" header="0.3" footer="0.3"/>
  <pageSetup paperSize="9" orientation="portrait" r:id="rId1"/>
  <headerFooter>
    <oddFooter>&amp;L&amp;1#&amp;"Calibri"&amp;10&amp;K000000INTERNAL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217ED-0723-4107-8687-D08536D3CF0B}">
  <dimension ref="B2:O64"/>
  <sheetViews>
    <sheetView showGridLines="0" zoomScale="85" zoomScaleNormal="85" workbookViewId="0">
      <selection activeCell="S7" sqref="S7"/>
    </sheetView>
  </sheetViews>
  <sheetFormatPr baseColWidth="10" defaultColWidth="11.42578125" defaultRowHeight="15" x14ac:dyDescent="0.25"/>
  <cols>
    <col min="5" max="5" width="16.28515625" customWidth="1"/>
    <col min="15" max="15" width="13.42578125" customWidth="1"/>
  </cols>
  <sheetData>
    <row r="2" spans="2:15" x14ac:dyDescent="0.25">
      <c r="B2" s="88" t="s">
        <v>28</v>
      </c>
      <c r="C2" s="89"/>
      <c r="D2" s="89"/>
      <c r="E2" s="90"/>
      <c r="G2" s="88" t="s">
        <v>29</v>
      </c>
      <c r="H2" s="89"/>
      <c r="I2" s="89"/>
      <c r="J2" s="90"/>
      <c r="L2" s="88" t="s">
        <v>30</v>
      </c>
      <c r="M2" s="89"/>
      <c r="N2" s="89"/>
      <c r="O2" s="90"/>
    </row>
    <row r="4" spans="2:15" ht="38.25" x14ac:dyDescent="0.25">
      <c r="B4" s="91" t="s">
        <v>7</v>
      </c>
      <c r="C4" s="94" t="s">
        <v>6</v>
      </c>
      <c r="D4" s="95"/>
      <c r="E4" s="4" t="s">
        <v>31</v>
      </c>
      <c r="G4" s="91" t="s">
        <v>7</v>
      </c>
      <c r="H4" s="94" t="s">
        <v>6</v>
      </c>
      <c r="I4" s="95"/>
      <c r="J4" s="4" t="s">
        <v>31</v>
      </c>
      <c r="L4" s="91" t="s">
        <v>7</v>
      </c>
      <c r="M4" s="94" t="s">
        <v>6</v>
      </c>
      <c r="N4" s="95"/>
      <c r="O4" s="4" t="s">
        <v>31</v>
      </c>
    </row>
    <row r="5" spans="2:15" x14ac:dyDescent="0.25">
      <c r="B5" s="92"/>
      <c r="C5" s="86" t="s">
        <v>32</v>
      </c>
      <c r="D5" s="87"/>
      <c r="E5" s="5" t="s">
        <v>33</v>
      </c>
      <c r="G5" s="92"/>
      <c r="H5" s="86" t="s">
        <v>32</v>
      </c>
      <c r="I5" s="87"/>
      <c r="J5" s="5" t="s">
        <v>33</v>
      </c>
      <c r="L5" s="92"/>
      <c r="M5" s="86" t="s">
        <v>32</v>
      </c>
      <c r="N5" s="87"/>
      <c r="O5" s="5" t="s">
        <v>33</v>
      </c>
    </row>
    <row r="6" spans="2:15" x14ac:dyDescent="0.25">
      <c r="B6" s="93"/>
      <c r="C6" s="6" t="s">
        <v>26</v>
      </c>
      <c r="D6" s="7" t="s">
        <v>23</v>
      </c>
      <c r="E6" s="8" t="s">
        <v>34</v>
      </c>
      <c r="G6" s="93"/>
      <c r="H6" s="6" t="s">
        <v>26</v>
      </c>
      <c r="I6" s="7" t="s">
        <v>23</v>
      </c>
      <c r="J6" s="8" t="s">
        <v>34</v>
      </c>
      <c r="L6" s="93"/>
      <c r="M6" s="6" t="s">
        <v>26</v>
      </c>
      <c r="N6" s="7" t="s">
        <v>23</v>
      </c>
      <c r="O6" s="8" t="s">
        <v>34</v>
      </c>
    </row>
    <row r="7" spans="2:15" x14ac:dyDescent="0.25">
      <c r="B7" s="9">
        <v>18</v>
      </c>
      <c r="C7" s="10">
        <v>1.1652450000000001</v>
      </c>
      <c r="D7" s="11">
        <v>0.24905999999999998</v>
      </c>
      <c r="E7" s="12">
        <v>0.40917000000000003</v>
      </c>
      <c r="G7" s="9">
        <v>18</v>
      </c>
      <c r="H7" s="10">
        <v>0.66712499999999997</v>
      </c>
      <c r="I7" s="11">
        <v>0.66712499999999997</v>
      </c>
      <c r="J7" s="12">
        <v>0.40917000000000003</v>
      </c>
      <c r="L7" s="9">
        <v>18</v>
      </c>
      <c r="M7" s="10">
        <v>0.3</v>
      </c>
      <c r="N7" s="11">
        <v>0.3</v>
      </c>
      <c r="O7" s="12">
        <v>0.28999999999999998</v>
      </c>
    </row>
    <row r="8" spans="2:15" x14ac:dyDescent="0.25">
      <c r="B8" s="13">
        <v>19</v>
      </c>
      <c r="C8" s="14">
        <v>1.1474549999999999</v>
      </c>
      <c r="D8" s="15">
        <v>0.24016500000000002</v>
      </c>
      <c r="E8" s="16">
        <v>0.40917000000000003</v>
      </c>
      <c r="G8" s="13">
        <v>19</v>
      </c>
      <c r="H8" s="14">
        <v>0.66712499999999997</v>
      </c>
      <c r="I8" s="15">
        <v>0.66712499999999997</v>
      </c>
      <c r="J8" s="16">
        <v>0.40917000000000003</v>
      </c>
      <c r="L8" s="13">
        <v>19</v>
      </c>
      <c r="M8" s="14">
        <v>0.31</v>
      </c>
      <c r="N8" s="15">
        <v>0.31</v>
      </c>
      <c r="O8" s="16">
        <v>0.28999999999999998</v>
      </c>
    </row>
    <row r="9" spans="2:15" x14ac:dyDescent="0.25">
      <c r="B9" s="13">
        <v>20</v>
      </c>
      <c r="C9" s="14">
        <v>1.1296650000000001</v>
      </c>
      <c r="D9" s="15">
        <v>0.24016500000000002</v>
      </c>
      <c r="E9" s="16">
        <v>0.40917000000000003</v>
      </c>
      <c r="G9" s="13">
        <v>20</v>
      </c>
      <c r="H9" s="14">
        <v>0.66712499999999997</v>
      </c>
      <c r="I9" s="15">
        <v>0.66712499999999997</v>
      </c>
      <c r="J9" s="16">
        <v>0.40917000000000003</v>
      </c>
      <c r="L9" s="13">
        <v>20</v>
      </c>
      <c r="M9" s="14">
        <v>0.31</v>
      </c>
      <c r="N9" s="15">
        <v>0.31</v>
      </c>
      <c r="O9" s="16">
        <v>0.28999999999999998</v>
      </c>
    </row>
    <row r="10" spans="2:15" x14ac:dyDescent="0.25">
      <c r="B10" s="13">
        <v>21</v>
      </c>
      <c r="C10" s="14">
        <v>1.1029800000000001</v>
      </c>
      <c r="D10" s="15">
        <v>0.24905999999999998</v>
      </c>
      <c r="E10" s="16">
        <v>0.40917000000000003</v>
      </c>
      <c r="G10" s="13">
        <v>21</v>
      </c>
      <c r="H10" s="14">
        <v>0.66712499999999997</v>
      </c>
      <c r="I10" s="15">
        <v>0.66712499999999997</v>
      </c>
      <c r="J10" s="16">
        <v>0.40917000000000003</v>
      </c>
      <c r="L10" s="13">
        <v>21</v>
      </c>
      <c r="M10" s="14">
        <v>0.32</v>
      </c>
      <c r="N10" s="15">
        <v>0.32</v>
      </c>
      <c r="O10" s="16">
        <v>0.28999999999999998</v>
      </c>
    </row>
    <row r="11" spans="2:15" x14ac:dyDescent="0.25">
      <c r="B11" s="13">
        <v>22</v>
      </c>
      <c r="C11" s="14">
        <v>1.0673999999999999</v>
      </c>
      <c r="D11" s="15">
        <v>0.26684999999999998</v>
      </c>
      <c r="E11" s="16">
        <v>0.40917000000000003</v>
      </c>
      <c r="G11" s="13">
        <v>22</v>
      </c>
      <c r="H11" s="14">
        <v>0.66712499999999997</v>
      </c>
      <c r="I11" s="15">
        <v>0.66712499999999997</v>
      </c>
      <c r="J11" s="16">
        <v>0.40917000000000003</v>
      </c>
      <c r="L11" s="13">
        <v>22</v>
      </c>
      <c r="M11" s="14">
        <v>0.32</v>
      </c>
      <c r="N11" s="15">
        <v>0.32</v>
      </c>
      <c r="O11" s="16">
        <v>0.28999999999999998</v>
      </c>
    </row>
    <row r="12" spans="2:15" x14ac:dyDescent="0.25">
      <c r="B12" s="13">
        <v>23</v>
      </c>
      <c r="C12" s="14">
        <v>1.0407150000000001</v>
      </c>
      <c r="D12" s="15">
        <v>0.28464</v>
      </c>
      <c r="E12" s="16">
        <v>0.40917000000000003</v>
      </c>
      <c r="G12" s="13">
        <v>23</v>
      </c>
      <c r="H12" s="14">
        <v>0.66712499999999997</v>
      </c>
      <c r="I12" s="15">
        <v>0.66712499999999997</v>
      </c>
      <c r="J12" s="16">
        <v>0.40917000000000003</v>
      </c>
      <c r="L12" s="13">
        <v>23</v>
      </c>
      <c r="M12" s="14">
        <v>0.33</v>
      </c>
      <c r="N12" s="15">
        <v>0.33</v>
      </c>
      <c r="O12" s="16">
        <v>0.28999999999999998</v>
      </c>
    </row>
    <row r="13" spans="2:15" x14ac:dyDescent="0.25">
      <c r="B13" s="13">
        <v>24</v>
      </c>
      <c r="C13" s="14">
        <v>1.01403</v>
      </c>
      <c r="D13" s="15">
        <v>0.31132499999999996</v>
      </c>
      <c r="E13" s="16">
        <v>0.40917000000000003</v>
      </c>
      <c r="G13" s="13">
        <v>24</v>
      </c>
      <c r="H13" s="14">
        <v>0.66712499999999997</v>
      </c>
      <c r="I13" s="15">
        <v>0.66712499999999997</v>
      </c>
      <c r="J13" s="16">
        <v>0.40917000000000003</v>
      </c>
      <c r="L13" s="13">
        <v>24</v>
      </c>
      <c r="M13" s="14">
        <v>0.33</v>
      </c>
      <c r="N13" s="15">
        <v>0.33</v>
      </c>
      <c r="O13" s="16">
        <v>0.28999999999999998</v>
      </c>
    </row>
    <row r="14" spans="2:15" x14ac:dyDescent="0.25">
      <c r="B14" s="13">
        <v>25</v>
      </c>
      <c r="C14" s="14">
        <v>0.98734500000000014</v>
      </c>
      <c r="D14" s="15">
        <v>0.32911499999999999</v>
      </c>
      <c r="E14" s="16">
        <v>0.40917000000000003</v>
      </c>
      <c r="G14" s="13">
        <v>25</v>
      </c>
      <c r="H14" s="14">
        <v>0.66712499999999997</v>
      </c>
      <c r="I14" s="15">
        <v>0.66712499999999997</v>
      </c>
      <c r="J14" s="16">
        <v>0.40917000000000003</v>
      </c>
      <c r="L14" s="13">
        <v>25</v>
      </c>
      <c r="M14" s="14">
        <v>0.34</v>
      </c>
      <c r="N14" s="15">
        <v>0.34</v>
      </c>
      <c r="O14" s="16">
        <v>0.28999999999999998</v>
      </c>
    </row>
    <row r="15" spans="2:15" x14ac:dyDescent="0.25">
      <c r="B15" s="13">
        <v>26</v>
      </c>
      <c r="C15" s="14">
        <v>0.96955500000000006</v>
      </c>
      <c r="D15" s="15">
        <v>0.35580000000000001</v>
      </c>
      <c r="E15" s="16">
        <v>0.40917000000000003</v>
      </c>
      <c r="G15" s="13">
        <v>26</v>
      </c>
      <c r="H15" s="14">
        <v>0.67602000000000007</v>
      </c>
      <c r="I15" s="15">
        <v>0.67602000000000007</v>
      </c>
      <c r="J15" s="16">
        <v>0.40917000000000003</v>
      </c>
      <c r="L15" s="13">
        <v>26</v>
      </c>
      <c r="M15" s="14">
        <v>0.33</v>
      </c>
      <c r="N15" s="15">
        <v>0.33</v>
      </c>
      <c r="O15" s="16">
        <v>0.28999999999999998</v>
      </c>
    </row>
    <row r="16" spans="2:15" x14ac:dyDescent="0.25">
      <c r="B16" s="13">
        <v>27</v>
      </c>
      <c r="C16" s="14">
        <v>0.96066000000000007</v>
      </c>
      <c r="D16" s="15">
        <v>0.37359000000000003</v>
      </c>
      <c r="E16" s="16">
        <v>0.40917000000000003</v>
      </c>
      <c r="G16" s="13">
        <v>27</v>
      </c>
      <c r="H16" s="14">
        <v>0.67602000000000007</v>
      </c>
      <c r="I16" s="15">
        <v>0.67602000000000007</v>
      </c>
      <c r="J16" s="16">
        <v>0.40917000000000003</v>
      </c>
      <c r="L16" s="13">
        <v>27</v>
      </c>
      <c r="M16" s="14">
        <v>0.33</v>
      </c>
      <c r="N16" s="15">
        <v>0.33</v>
      </c>
      <c r="O16" s="16">
        <v>0.28999999999999998</v>
      </c>
    </row>
    <row r="17" spans="2:15" x14ac:dyDescent="0.25">
      <c r="B17" s="13">
        <v>28</v>
      </c>
      <c r="C17" s="14">
        <v>0.95176500000000008</v>
      </c>
      <c r="D17" s="15">
        <v>0.40027499999999999</v>
      </c>
      <c r="E17" s="16">
        <v>0.40917000000000003</v>
      </c>
      <c r="G17" s="13">
        <v>28</v>
      </c>
      <c r="H17" s="14">
        <v>0.68491499999999994</v>
      </c>
      <c r="I17" s="15">
        <v>0.68491499999999994</v>
      </c>
      <c r="J17" s="16">
        <v>0.40917000000000003</v>
      </c>
      <c r="L17" s="13">
        <v>28</v>
      </c>
      <c r="M17" s="14">
        <v>0.32</v>
      </c>
      <c r="N17" s="15">
        <v>0.32</v>
      </c>
      <c r="O17" s="16">
        <v>0.28999999999999998</v>
      </c>
    </row>
    <row r="18" spans="2:15" x14ac:dyDescent="0.25">
      <c r="B18" s="13">
        <v>29</v>
      </c>
      <c r="C18" s="14">
        <v>0.9428700000000001</v>
      </c>
      <c r="D18" s="15">
        <v>0.41806499999999996</v>
      </c>
      <c r="E18" s="16">
        <v>0.40917000000000003</v>
      </c>
      <c r="G18" s="13">
        <v>29</v>
      </c>
      <c r="H18" s="14">
        <v>0.69381000000000004</v>
      </c>
      <c r="I18" s="15">
        <v>0.69381000000000004</v>
      </c>
      <c r="J18" s="16">
        <v>0.40917000000000003</v>
      </c>
      <c r="L18" s="13">
        <v>29</v>
      </c>
      <c r="M18" s="14">
        <v>0.31</v>
      </c>
      <c r="N18" s="15">
        <v>0.31</v>
      </c>
      <c r="O18" s="16">
        <v>0.28999999999999998</v>
      </c>
    </row>
    <row r="19" spans="2:15" x14ac:dyDescent="0.25">
      <c r="B19" s="17">
        <v>30</v>
      </c>
      <c r="C19" s="18">
        <v>0.95176500000000008</v>
      </c>
      <c r="D19" s="19">
        <v>0.44474999999999998</v>
      </c>
      <c r="E19" s="20">
        <v>0.40917000000000003</v>
      </c>
      <c r="G19" s="17">
        <v>30</v>
      </c>
      <c r="H19" s="18">
        <v>0.71160000000000001</v>
      </c>
      <c r="I19" s="19">
        <v>0.71160000000000001</v>
      </c>
      <c r="J19" s="20">
        <v>0.40917000000000003</v>
      </c>
      <c r="L19" s="17">
        <v>30</v>
      </c>
      <c r="M19" s="18">
        <v>0.31</v>
      </c>
      <c r="N19" s="19">
        <v>0.31</v>
      </c>
      <c r="O19" s="20">
        <v>0.28999999999999998</v>
      </c>
    </row>
    <row r="20" spans="2:15" x14ac:dyDescent="0.25">
      <c r="B20" s="17">
        <v>31</v>
      </c>
      <c r="C20" s="18">
        <v>0.95176500000000008</v>
      </c>
      <c r="D20" s="19">
        <v>0.47143500000000005</v>
      </c>
      <c r="E20" s="20">
        <v>0.40917000000000003</v>
      </c>
      <c r="G20" s="17">
        <v>31</v>
      </c>
      <c r="H20" s="18">
        <v>0.72938999999999998</v>
      </c>
      <c r="I20" s="19">
        <v>0.72938999999999998</v>
      </c>
      <c r="J20" s="20">
        <v>0.40917000000000003</v>
      </c>
      <c r="L20" s="17">
        <v>31</v>
      </c>
      <c r="M20" s="18">
        <v>0.31</v>
      </c>
      <c r="N20" s="19">
        <v>0.31</v>
      </c>
      <c r="O20" s="20">
        <v>0.28999999999999998</v>
      </c>
    </row>
    <row r="21" spans="2:15" x14ac:dyDescent="0.25">
      <c r="B21" s="17">
        <v>32</v>
      </c>
      <c r="C21" s="18">
        <v>0.96955500000000006</v>
      </c>
      <c r="D21" s="19">
        <v>0.49811999999999995</v>
      </c>
      <c r="E21" s="20">
        <v>0.40917000000000003</v>
      </c>
      <c r="G21" s="17">
        <v>32</v>
      </c>
      <c r="H21" s="18">
        <v>0.74718000000000007</v>
      </c>
      <c r="I21" s="19">
        <v>0.74718000000000007</v>
      </c>
      <c r="J21" s="20">
        <v>0.40917000000000003</v>
      </c>
      <c r="L21" s="17">
        <v>32</v>
      </c>
      <c r="M21" s="18">
        <v>0.32</v>
      </c>
      <c r="N21" s="19">
        <v>0.32</v>
      </c>
      <c r="O21" s="20">
        <v>0.28999999999999998</v>
      </c>
    </row>
    <row r="22" spans="2:15" x14ac:dyDescent="0.25">
      <c r="B22" s="17">
        <v>33</v>
      </c>
      <c r="C22" s="18">
        <v>0.98734500000000014</v>
      </c>
      <c r="D22" s="19">
        <v>0.53369999999999995</v>
      </c>
      <c r="E22" s="20">
        <v>0.40917000000000003</v>
      </c>
      <c r="G22" s="17">
        <v>33</v>
      </c>
      <c r="H22" s="18">
        <v>0.77386500000000003</v>
      </c>
      <c r="I22" s="19">
        <v>0.77386500000000003</v>
      </c>
      <c r="J22" s="20">
        <v>0.40917000000000003</v>
      </c>
      <c r="L22" s="17">
        <v>33</v>
      </c>
      <c r="M22" s="18">
        <v>0.33</v>
      </c>
      <c r="N22" s="19">
        <v>0.33</v>
      </c>
      <c r="O22" s="20">
        <v>0.28999999999999998</v>
      </c>
    </row>
    <row r="23" spans="2:15" x14ac:dyDescent="0.25">
      <c r="B23" s="17">
        <v>34</v>
      </c>
      <c r="C23" s="18">
        <v>1.0229249999999999</v>
      </c>
      <c r="D23" s="19">
        <v>0.56038500000000002</v>
      </c>
      <c r="E23" s="20">
        <v>0.40917000000000003</v>
      </c>
      <c r="G23" s="17">
        <v>34</v>
      </c>
      <c r="H23" s="18">
        <v>0.80054999999999998</v>
      </c>
      <c r="I23" s="19">
        <v>0.80054999999999998</v>
      </c>
      <c r="J23" s="20">
        <v>0.40917000000000003</v>
      </c>
      <c r="L23" s="17">
        <v>34</v>
      </c>
      <c r="M23" s="18">
        <v>0.36</v>
      </c>
      <c r="N23" s="19">
        <v>0.36</v>
      </c>
      <c r="O23" s="20">
        <v>0.28999999999999998</v>
      </c>
    </row>
    <row r="24" spans="2:15" x14ac:dyDescent="0.25">
      <c r="B24" s="17">
        <v>35</v>
      </c>
      <c r="C24" s="18">
        <v>1.0585050000000003</v>
      </c>
      <c r="D24" s="19">
        <v>0.59596500000000008</v>
      </c>
      <c r="E24" s="20">
        <v>0.40917000000000003</v>
      </c>
      <c r="G24" s="17">
        <v>35</v>
      </c>
      <c r="H24" s="18">
        <v>0.83612999999999993</v>
      </c>
      <c r="I24" s="19">
        <v>0.83612999999999993</v>
      </c>
      <c r="J24" s="20">
        <v>0.40917000000000003</v>
      </c>
      <c r="L24" s="17">
        <v>35</v>
      </c>
      <c r="M24" s="18">
        <v>0.4</v>
      </c>
      <c r="N24" s="19">
        <v>0.4</v>
      </c>
      <c r="O24" s="20">
        <v>0.28999999999999998</v>
      </c>
    </row>
    <row r="25" spans="2:15" x14ac:dyDescent="0.25">
      <c r="B25" s="17">
        <v>36</v>
      </c>
      <c r="C25" s="18">
        <v>1.094085</v>
      </c>
      <c r="D25" s="19">
        <v>0.63154500000000002</v>
      </c>
      <c r="E25" s="20">
        <v>0.40917000000000003</v>
      </c>
      <c r="G25" s="17">
        <v>36</v>
      </c>
      <c r="H25" s="18">
        <v>0.88060499999999997</v>
      </c>
      <c r="I25" s="19">
        <v>0.88060499999999997</v>
      </c>
      <c r="J25" s="20">
        <v>0.40917000000000003</v>
      </c>
      <c r="L25" s="17">
        <v>36</v>
      </c>
      <c r="M25" s="18">
        <v>0.45</v>
      </c>
      <c r="N25" s="19">
        <v>0.45</v>
      </c>
      <c r="O25" s="20">
        <v>0.28999999999999998</v>
      </c>
    </row>
    <row r="26" spans="2:15" x14ac:dyDescent="0.25">
      <c r="B26" s="17">
        <v>37</v>
      </c>
      <c r="C26" s="18">
        <v>1.1474549999999999</v>
      </c>
      <c r="D26" s="19">
        <v>0.67602000000000007</v>
      </c>
      <c r="E26" s="20">
        <v>0.40917000000000003</v>
      </c>
      <c r="G26" s="17">
        <v>37</v>
      </c>
      <c r="H26" s="18">
        <v>0.92507999999999979</v>
      </c>
      <c r="I26" s="19">
        <v>0.92507999999999979</v>
      </c>
      <c r="J26" s="20">
        <v>0.40917000000000003</v>
      </c>
      <c r="L26" s="17">
        <v>37</v>
      </c>
      <c r="M26" s="18">
        <v>0.5</v>
      </c>
      <c r="N26" s="19">
        <v>0.5</v>
      </c>
      <c r="O26" s="20">
        <v>0.28999999999999998</v>
      </c>
    </row>
    <row r="27" spans="2:15" x14ac:dyDescent="0.25">
      <c r="B27" s="17">
        <v>38</v>
      </c>
      <c r="C27" s="18">
        <v>1.2097200000000001</v>
      </c>
      <c r="D27" s="19">
        <v>0.71160000000000001</v>
      </c>
      <c r="E27" s="20">
        <v>0.40917000000000003</v>
      </c>
      <c r="G27" s="17">
        <v>38</v>
      </c>
      <c r="H27" s="18">
        <v>0.97845000000000004</v>
      </c>
      <c r="I27" s="19">
        <v>0.97845000000000004</v>
      </c>
      <c r="J27" s="20">
        <v>0.40917000000000003</v>
      </c>
      <c r="L27" s="17">
        <v>38</v>
      </c>
      <c r="M27" s="18">
        <v>0.56000000000000005</v>
      </c>
      <c r="N27" s="19">
        <v>0.56000000000000005</v>
      </c>
      <c r="O27" s="20">
        <v>0.28999999999999998</v>
      </c>
    </row>
    <row r="28" spans="2:15" x14ac:dyDescent="0.25">
      <c r="B28" s="17">
        <v>39</v>
      </c>
      <c r="C28" s="18">
        <v>1.2808800000000002</v>
      </c>
      <c r="D28" s="19">
        <v>0.74718000000000007</v>
      </c>
      <c r="E28" s="20">
        <v>0.40917000000000003</v>
      </c>
      <c r="G28" s="17">
        <v>39</v>
      </c>
      <c r="H28" s="18">
        <v>1.03182</v>
      </c>
      <c r="I28" s="19">
        <v>1.03182</v>
      </c>
      <c r="J28" s="20">
        <v>0.40917000000000003</v>
      </c>
      <c r="L28" s="17">
        <v>39</v>
      </c>
      <c r="M28" s="18">
        <v>0.62</v>
      </c>
      <c r="N28" s="19">
        <v>0.62</v>
      </c>
      <c r="O28" s="20">
        <v>0.28999999999999998</v>
      </c>
    </row>
    <row r="29" spans="2:15" x14ac:dyDescent="0.25">
      <c r="B29" s="17">
        <v>40</v>
      </c>
      <c r="C29" s="18">
        <v>1.3609349999999998</v>
      </c>
      <c r="D29" s="19">
        <v>0.79165499999999989</v>
      </c>
      <c r="E29" s="20">
        <v>0.40917000000000003</v>
      </c>
      <c r="G29" s="17">
        <v>40</v>
      </c>
      <c r="H29" s="18">
        <v>1.094085</v>
      </c>
      <c r="I29" s="19">
        <v>1.094085</v>
      </c>
      <c r="J29" s="20">
        <v>0.40917000000000003</v>
      </c>
      <c r="L29" s="17">
        <v>40</v>
      </c>
      <c r="M29" s="18">
        <v>0.69</v>
      </c>
      <c r="N29" s="19">
        <v>0.69</v>
      </c>
      <c r="O29" s="20">
        <v>0.28999999999999998</v>
      </c>
    </row>
    <row r="30" spans="2:15" x14ac:dyDescent="0.25">
      <c r="B30" s="17">
        <v>41</v>
      </c>
      <c r="C30" s="18">
        <v>1.45878</v>
      </c>
      <c r="D30" s="19">
        <v>0.82723500000000005</v>
      </c>
      <c r="E30" s="20">
        <v>0.40917000000000003</v>
      </c>
      <c r="G30" s="17">
        <v>41</v>
      </c>
      <c r="H30" s="18">
        <v>1.1652450000000001</v>
      </c>
      <c r="I30" s="19">
        <v>1.1652450000000001</v>
      </c>
      <c r="J30" s="20">
        <v>0.40917000000000003</v>
      </c>
      <c r="L30" s="17">
        <v>41</v>
      </c>
      <c r="M30" s="18">
        <v>0.77</v>
      </c>
      <c r="N30" s="19">
        <v>0.77</v>
      </c>
      <c r="O30" s="20">
        <v>0.28999999999999998</v>
      </c>
    </row>
    <row r="31" spans="2:15" x14ac:dyDescent="0.25">
      <c r="B31" s="17">
        <v>42</v>
      </c>
      <c r="C31" s="18">
        <v>1.56552</v>
      </c>
      <c r="D31" s="19">
        <v>0.87170999999999998</v>
      </c>
      <c r="E31" s="20">
        <v>0.40917000000000003</v>
      </c>
      <c r="G31" s="17">
        <v>42</v>
      </c>
      <c r="H31" s="18">
        <v>1.236405</v>
      </c>
      <c r="I31" s="19">
        <v>1.236405</v>
      </c>
      <c r="J31" s="20">
        <v>0.40917000000000003</v>
      </c>
      <c r="L31" s="17">
        <v>42</v>
      </c>
      <c r="M31" s="18">
        <v>0.87</v>
      </c>
      <c r="N31" s="19">
        <v>0.87</v>
      </c>
      <c r="O31" s="20">
        <v>0.28999999999999998</v>
      </c>
    </row>
    <row r="32" spans="2:15" x14ac:dyDescent="0.25">
      <c r="B32" s="17">
        <v>43</v>
      </c>
      <c r="C32" s="18">
        <v>1.681155</v>
      </c>
      <c r="D32" s="19">
        <v>0.90729000000000004</v>
      </c>
      <c r="E32" s="20">
        <v>0.40917000000000003</v>
      </c>
      <c r="G32" s="17">
        <v>43</v>
      </c>
      <c r="H32" s="18">
        <v>1.31646</v>
      </c>
      <c r="I32" s="19">
        <v>1.31646</v>
      </c>
      <c r="J32" s="20">
        <v>0.40917000000000003</v>
      </c>
      <c r="L32" s="17">
        <v>43</v>
      </c>
      <c r="M32" s="18">
        <v>0.96</v>
      </c>
      <c r="N32" s="19">
        <v>0.96</v>
      </c>
      <c r="O32" s="20">
        <v>0.28999999999999998</v>
      </c>
    </row>
    <row r="33" spans="2:15" x14ac:dyDescent="0.25">
      <c r="B33" s="17">
        <v>44</v>
      </c>
      <c r="C33" s="18">
        <v>1.8234750000000002</v>
      </c>
      <c r="D33" s="19">
        <v>0.9428700000000001</v>
      </c>
      <c r="E33" s="20">
        <v>0.40917000000000003</v>
      </c>
      <c r="G33" s="17">
        <v>44</v>
      </c>
      <c r="H33" s="18">
        <v>1.4143050000000001</v>
      </c>
      <c r="I33" s="19">
        <v>1.4143050000000001</v>
      </c>
      <c r="J33" s="20">
        <v>0.40917000000000003</v>
      </c>
      <c r="L33" s="17">
        <v>44</v>
      </c>
      <c r="M33" s="18">
        <v>1.07</v>
      </c>
      <c r="N33" s="19">
        <v>1.07</v>
      </c>
      <c r="O33" s="20">
        <v>0.28999999999999998</v>
      </c>
    </row>
    <row r="34" spans="2:15" x14ac:dyDescent="0.25">
      <c r="B34" s="17">
        <v>45</v>
      </c>
      <c r="C34" s="18">
        <v>1.9746900000000003</v>
      </c>
      <c r="D34" s="19">
        <v>0.98734500000000014</v>
      </c>
      <c r="E34" s="20">
        <v>0.81834000000000007</v>
      </c>
      <c r="G34" s="17">
        <v>45</v>
      </c>
      <c r="H34" s="18">
        <v>1.5032550000000002</v>
      </c>
      <c r="I34" s="19">
        <v>1.5032550000000002</v>
      </c>
      <c r="J34" s="20">
        <v>0.81834000000000007</v>
      </c>
      <c r="L34" s="17">
        <v>45</v>
      </c>
      <c r="M34" s="18">
        <v>1.18</v>
      </c>
      <c r="N34" s="19">
        <v>1.18</v>
      </c>
      <c r="O34" s="20">
        <v>0.59</v>
      </c>
    </row>
    <row r="35" spans="2:15" x14ac:dyDescent="0.25">
      <c r="B35" s="17">
        <v>46</v>
      </c>
      <c r="C35" s="18">
        <v>2.15259</v>
      </c>
      <c r="D35" s="19">
        <v>1.03182</v>
      </c>
      <c r="E35" s="20">
        <v>0.81834000000000007</v>
      </c>
      <c r="G35" s="17">
        <v>46</v>
      </c>
      <c r="H35" s="18">
        <v>1.6188899999999999</v>
      </c>
      <c r="I35" s="19">
        <v>1.6188899999999999</v>
      </c>
      <c r="J35" s="20">
        <v>0.81834000000000007</v>
      </c>
      <c r="L35" s="17">
        <v>46</v>
      </c>
      <c r="M35" s="18">
        <v>1.3</v>
      </c>
      <c r="N35" s="19">
        <v>1.3</v>
      </c>
      <c r="O35" s="20">
        <v>0.59</v>
      </c>
    </row>
    <row r="36" spans="2:15" x14ac:dyDescent="0.25">
      <c r="B36" s="17">
        <v>47</v>
      </c>
      <c r="C36" s="18">
        <v>2.3571749999999998</v>
      </c>
      <c r="D36" s="19">
        <v>1.094085</v>
      </c>
      <c r="E36" s="20">
        <v>0.81834000000000007</v>
      </c>
      <c r="G36" s="17">
        <v>47</v>
      </c>
      <c r="H36" s="18">
        <v>1.7523150000000001</v>
      </c>
      <c r="I36" s="19">
        <v>1.7523150000000001</v>
      </c>
      <c r="J36" s="20">
        <v>0.81834000000000007</v>
      </c>
      <c r="L36" s="17">
        <v>47</v>
      </c>
      <c r="M36" s="18">
        <v>1.43</v>
      </c>
      <c r="N36" s="19">
        <v>1.43</v>
      </c>
      <c r="O36" s="20">
        <v>0.59</v>
      </c>
    </row>
    <row r="37" spans="2:15" x14ac:dyDescent="0.25">
      <c r="B37" s="17">
        <v>48</v>
      </c>
      <c r="C37" s="18">
        <v>2.5884449999999997</v>
      </c>
      <c r="D37" s="19">
        <v>1.1652450000000001</v>
      </c>
      <c r="E37" s="20">
        <v>0.81834000000000007</v>
      </c>
      <c r="G37" s="17">
        <v>48</v>
      </c>
      <c r="H37" s="18">
        <v>1.9213200000000001</v>
      </c>
      <c r="I37" s="19">
        <v>1.9213200000000001</v>
      </c>
      <c r="J37" s="20">
        <v>0.81834000000000007</v>
      </c>
      <c r="L37" s="17">
        <v>48</v>
      </c>
      <c r="M37" s="18">
        <v>1.58</v>
      </c>
      <c r="N37" s="19">
        <v>1.58</v>
      </c>
      <c r="O37" s="20">
        <v>0.59</v>
      </c>
    </row>
    <row r="38" spans="2:15" x14ac:dyDescent="0.25">
      <c r="B38" s="17">
        <v>49</v>
      </c>
      <c r="C38" s="18">
        <v>2.8464</v>
      </c>
      <c r="D38" s="19">
        <v>1.2541949999999999</v>
      </c>
      <c r="E38" s="20">
        <v>0.81834000000000007</v>
      </c>
      <c r="G38" s="17">
        <v>49</v>
      </c>
      <c r="H38" s="18">
        <v>2.090325</v>
      </c>
      <c r="I38" s="19">
        <v>2.090325</v>
      </c>
      <c r="J38" s="20">
        <v>0.81834000000000007</v>
      </c>
      <c r="L38" s="17">
        <v>49</v>
      </c>
      <c r="M38" s="18">
        <v>1.75</v>
      </c>
      <c r="N38" s="19">
        <v>1.75</v>
      </c>
      <c r="O38" s="20">
        <v>0.59</v>
      </c>
    </row>
    <row r="39" spans="2:15" x14ac:dyDescent="0.25">
      <c r="B39" s="17">
        <v>50</v>
      </c>
      <c r="C39" s="18">
        <v>3.1399350000000004</v>
      </c>
      <c r="D39" s="19">
        <v>1.3698299999999999</v>
      </c>
      <c r="E39" s="20">
        <v>0.81834000000000007</v>
      </c>
      <c r="G39" s="17">
        <v>50</v>
      </c>
      <c r="H39" s="18">
        <v>2.2860149999999999</v>
      </c>
      <c r="I39" s="19">
        <v>2.2860149999999999</v>
      </c>
      <c r="J39" s="20">
        <v>0.81834000000000007</v>
      </c>
      <c r="L39" s="17">
        <v>50</v>
      </c>
      <c r="M39" s="18">
        <v>1.94</v>
      </c>
      <c r="N39" s="19">
        <v>1.94</v>
      </c>
      <c r="O39" s="20">
        <v>0.59</v>
      </c>
    </row>
    <row r="40" spans="2:15" x14ac:dyDescent="0.25">
      <c r="B40" s="17">
        <v>51</v>
      </c>
      <c r="C40" s="18">
        <v>3.4690499999999997</v>
      </c>
      <c r="D40" s="19">
        <v>1.4943600000000001</v>
      </c>
      <c r="E40" s="20">
        <v>0.81834000000000007</v>
      </c>
      <c r="G40" s="17">
        <v>51</v>
      </c>
      <c r="H40" s="18">
        <v>2.535075</v>
      </c>
      <c r="I40" s="19">
        <v>2.535075</v>
      </c>
      <c r="J40" s="20">
        <v>0.81834000000000007</v>
      </c>
      <c r="L40" s="17">
        <v>51</v>
      </c>
      <c r="M40" s="18">
        <v>2.15</v>
      </c>
      <c r="N40" s="19">
        <v>2.15</v>
      </c>
      <c r="O40" s="20">
        <v>0.59</v>
      </c>
    </row>
    <row r="41" spans="2:15" x14ac:dyDescent="0.25">
      <c r="B41" s="17">
        <v>52</v>
      </c>
      <c r="C41" s="18">
        <v>3.8426400000000003</v>
      </c>
      <c r="D41" s="19">
        <v>1.6544700000000001</v>
      </c>
      <c r="E41" s="20">
        <v>0.81834000000000007</v>
      </c>
      <c r="G41" s="17">
        <v>52</v>
      </c>
      <c r="H41" s="18">
        <v>2.784135</v>
      </c>
      <c r="I41" s="19">
        <v>2.784135</v>
      </c>
      <c r="J41" s="20">
        <v>0.81834000000000007</v>
      </c>
      <c r="L41" s="17">
        <v>52</v>
      </c>
      <c r="M41" s="18">
        <v>2.37</v>
      </c>
      <c r="N41" s="19">
        <v>2.37</v>
      </c>
      <c r="O41" s="20">
        <v>0.59</v>
      </c>
    </row>
    <row r="42" spans="2:15" x14ac:dyDescent="0.25">
      <c r="B42" s="17">
        <v>53</v>
      </c>
      <c r="C42" s="18">
        <v>4.2518100000000008</v>
      </c>
      <c r="D42" s="19">
        <v>1.8234750000000002</v>
      </c>
      <c r="E42" s="20">
        <v>0.81834000000000007</v>
      </c>
      <c r="G42" s="17">
        <v>53</v>
      </c>
      <c r="H42" s="18">
        <v>3.0954600000000001</v>
      </c>
      <c r="I42" s="19">
        <v>3.0954600000000001</v>
      </c>
      <c r="J42" s="20">
        <v>0.81834000000000007</v>
      </c>
      <c r="L42" s="17">
        <v>53</v>
      </c>
      <c r="M42" s="18">
        <v>2.59</v>
      </c>
      <c r="N42" s="19">
        <v>2.59</v>
      </c>
      <c r="O42" s="20">
        <v>0.59</v>
      </c>
    </row>
    <row r="43" spans="2:15" x14ac:dyDescent="0.25">
      <c r="B43" s="17">
        <v>54</v>
      </c>
      <c r="C43" s="18">
        <v>4.7054549999999997</v>
      </c>
      <c r="D43" s="19">
        <v>2.0191650000000001</v>
      </c>
      <c r="E43" s="20">
        <v>0.81834000000000007</v>
      </c>
      <c r="G43" s="17">
        <v>54</v>
      </c>
      <c r="H43" s="18">
        <v>3.4067850000000002</v>
      </c>
      <c r="I43" s="19">
        <v>3.4067850000000002</v>
      </c>
      <c r="J43" s="20">
        <v>0.81834000000000007</v>
      </c>
      <c r="L43" s="17">
        <v>54</v>
      </c>
      <c r="M43" s="18">
        <v>2.81</v>
      </c>
      <c r="N43" s="19">
        <v>2.81</v>
      </c>
      <c r="O43" s="20">
        <v>0.59</v>
      </c>
    </row>
    <row r="44" spans="2:15" x14ac:dyDescent="0.25">
      <c r="B44" s="17">
        <v>55</v>
      </c>
      <c r="C44" s="18">
        <v>5.2035750000000007</v>
      </c>
      <c r="D44" s="19">
        <v>2.2237499999999999</v>
      </c>
      <c r="E44" s="20">
        <v>2.0458499999999997</v>
      </c>
      <c r="G44" s="17">
        <v>55</v>
      </c>
      <c r="H44" s="18">
        <v>3.7714800000000004</v>
      </c>
      <c r="I44" s="19">
        <v>3.7714800000000004</v>
      </c>
      <c r="J44" s="20">
        <v>2.0458499999999997</v>
      </c>
      <c r="L44" s="17">
        <v>55</v>
      </c>
      <c r="M44" s="18">
        <v>3.04</v>
      </c>
      <c r="N44" s="19">
        <v>3.04</v>
      </c>
      <c r="O44" s="20">
        <v>1.47</v>
      </c>
    </row>
    <row r="45" spans="2:15" x14ac:dyDescent="0.25">
      <c r="B45" s="17">
        <v>56</v>
      </c>
      <c r="C45" s="18">
        <v>5.7461700000000002</v>
      </c>
      <c r="D45" s="19">
        <v>2.4461249999999999</v>
      </c>
      <c r="E45" s="20">
        <v>2.0458499999999997</v>
      </c>
      <c r="G45" s="17">
        <v>56</v>
      </c>
      <c r="H45" s="18">
        <v>4.1628600000000002</v>
      </c>
      <c r="I45" s="19">
        <v>4.1628600000000002</v>
      </c>
      <c r="J45" s="20">
        <v>2.0458499999999997</v>
      </c>
      <c r="L45" s="17">
        <v>56</v>
      </c>
      <c r="M45" s="18">
        <v>3.28</v>
      </c>
      <c r="N45" s="19">
        <v>3.28</v>
      </c>
      <c r="O45" s="20">
        <v>1.47</v>
      </c>
    </row>
    <row r="46" spans="2:15" x14ac:dyDescent="0.25">
      <c r="B46" s="17">
        <v>57</v>
      </c>
      <c r="C46" s="18">
        <v>6.3332399999999991</v>
      </c>
      <c r="D46" s="19">
        <v>2.6684999999999999</v>
      </c>
      <c r="E46" s="20">
        <v>2.0458499999999997</v>
      </c>
      <c r="G46" s="17">
        <v>57</v>
      </c>
      <c r="H46" s="18">
        <v>4.5542400000000001</v>
      </c>
      <c r="I46" s="19">
        <v>4.5542400000000001</v>
      </c>
      <c r="J46" s="20">
        <v>2.0458499999999997</v>
      </c>
      <c r="L46" s="17">
        <v>57</v>
      </c>
      <c r="M46" s="18">
        <v>3.54</v>
      </c>
      <c r="N46" s="19">
        <v>3.54</v>
      </c>
      <c r="O46" s="20">
        <v>1.47</v>
      </c>
    </row>
    <row r="47" spans="2:15" x14ac:dyDescent="0.25">
      <c r="B47" s="17">
        <v>58</v>
      </c>
      <c r="C47" s="18">
        <v>6.9825749999999998</v>
      </c>
      <c r="D47" s="19">
        <v>2.8908749999999999</v>
      </c>
      <c r="E47" s="20">
        <v>2.0458499999999997</v>
      </c>
      <c r="G47" s="17">
        <v>58</v>
      </c>
      <c r="H47" s="18">
        <v>5.0167799999999998</v>
      </c>
      <c r="I47" s="19">
        <v>5.0167799999999998</v>
      </c>
      <c r="J47" s="20">
        <v>2.0458499999999997</v>
      </c>
      <c r="L47" s="17">
        <v>58</v>
      </c>
      <c r="M47" s="18">
        <v>3.79</v>
      </c>
      <c r="N47" s="19">
        <v>3.79</v>
      </c>
      <c r="O47" s="20">
        <v>1.47</v>
      </c>
    </row>
    <row r="48" spans="2:15" x14ac:dyDescent="0.25">
      <c r="B48" s="17">
        <v>59</v>
      </c>
      <c r="C48" s="18">
        <v>7.6763850000000007</v>
      </c>
      <c r="D48" s="19">
        <v>3.1132499999999999</v>
      </c>
      <c r="E48" s="20">
        <v>2.0458499999999997</v>
      </c>
      <c r="G48" s="17">
        <v>59</v>
      </c>
      <c r="H48" s="18">
        <v>5.4793199999999995</v>
      </c>
      <c r="I48" s="19">
        <v>5.4793199999999995</v>
      </c>
      <c r="J48" s="20">
        <v>2.0458499999999997</v>
      </c>
      <c r="L48" s="17">
        <v>59</v>
      </c>
      <c r="M48" s="18">
        <v>4.03</v>
      </c>
      <c r="N48" s="19">
        <v>4.03</v>
      </c>
      <c r="O48" s="20">
        <v>1.47</v>
      </c>
    </row>
    <row r="49" spans="2:15" x14ac:dyDescent="0.25">
      <c r="B49" s="17">
        <v>60</v>
      </c>
      <c r="C49" s="18">
        <v>8.423565</v>
      </c>
      <c r="D49" s="19">
        <v>3.3356249999999998</v>
      </c>
      <c r="E49" s="20">
        <v>2.0458499999999997</v>
      </c>
      <c r="G49" s="17">
        <v>60</v>
      </c>
      <c r="H49" s="18">
        <v>5.9507549999999991</v>
      </c>
      <c r="I49" s="19">
        <v>5.9507549999999991</v>
      </c>
      <c r="J49" s="20">
        <v>2.0458499999999997</v>
      </c>
      <c r="L49" s="17">
        <v>60</v>
      </c>
      <c r="M49" s="18">
        <v>4.26</v>
      </c>
      <c r="N49" s="19">
        <v>4.26</v>
      </c>
      <c r="O49" s="20">
        <v>1.47</v>
      </c>
    </row>
    <row r="50" spans="2:15" x14ac:dyDescent="0.25">
      <c r="B50" s="17">
        <v>61</v>
      </c>
      <c r="C50" s="18">
        <v>9.2330100000000002</v>
      </c>
      <c r="D50" s="19">
        <v>3.549105</v>
      </c>
      <c r="E50" s="20">
        <v>2.0458499999999997</v>
      </c>
      <c r="G50" s="17">
        <v>61</v>
      </c>
      <c r="H50" s="18">
        <v>6.5111400000000001</v>
      </c>
      <c r="I50" s="19">
        <v>6.5111400000000001</v>
      </c>
      <c r="J50" s="20">
        <v>2.0458499999999997</v>
      </c>
      <c r="L50" s="17">
        <v>61</v>
      </c>
      <c r="M50" s="18">
        <v>4.49</v>
      </c>
      <c r="N50" s="19">
        <v>4.49</v>
      </c>
      <c r="O50" s="20">
        <v>1.47</v>
      </c>
    </row>
    <row r="51" spans="2:15" x14ac:dyDescent="0.25">
      <c r="B51" s="17">
        <v>62</v>
      </c>
      <c r="C51" s="18">
        <v>10.095825000000001</v>
      </c>
      <c r="D51" s="19">
        <v>3.7447949999999999</v>
      </c>
      <c r="E51" s="20">
        <v>2.0458499999999997</v>
      </c>
      <c r="G51" s="17">
        <v>62</v>
      </c>
      <c r="H51" s="18">
        <v>7.02705</v>
      </c>
      <c r="I51" s="19">
        <v>7.02705</v>
      </c>
      <c r="J51" s="20">
        <v>2.0458499999999997</v>
      </c>
      <c r="L51" s="17">
        <v>62</v>
      </c>
      <c r="M51" s="18">
        <v>4.72</v>
      </c>
      <c r="N51" s="19">
        <v>4.72</v>
      </c>
      <c r="O51" s="20">
        <v>1.47</v>
      </c>
    </row>
    <row r="52" spans="2:15" x14ac:dyDescent="0.25">
      <c r="B52" s="17">
        <v>63</v>
      </c>
      <c r="C52" s="18">
        <v>11.020905000000001</v>
      </c>
      <c r="D52" s="19">
        <v>4.0205399999999996</v>
      </c>
      <c r="E52" s="20">
        <v>2.0458499999999997</v>
      </c>
      <c r="G52" s="17">
        <v>63</v>
      </c>
      <c r="H52" s="18">
        <v>7.667489999999999</v>
      </c>
      <c r="I52" s="19">
        <v>7.667489999999999</v>
      </c>
      <c r="J52" s="20">
        <v>2.0458499999999997</v>
      </c>
      <c r="L52" s="17">
        <v>63</v>
      </c>
      <c r="M52" s="18">
        <v>4.97</v>
      </c>
      <c r="N52" s="19">
        <v>4.97</v>
      </c>
      <c r="O52" s="20">
        <v>1.47</v>
      </c>
    </row>
    <row r="53" spans="2:15" x14ac:dyDescent="0.25">
      <c r="B53" s="17">
        <v>64</v>
      </c>
      <c r="C53" s="18">
        <v>11.999355</v>
      </c>
      <c r="D53" s="19">
        <v>4.438604999999999</v>
      </c>
      <c r="E53" s="20">
        <v>2.0458499999999997</v>
      </c>
      <c r="G53" s="17">
        <v>64</v>
      </c>
      <c r="H53" s="18">
        <v>8.352405000000001</v>
      </c>
      <c r="I53" s="19">
        <v>8.352405000000001</v>
      </c>
      <c r="J53" s="20">
        <v>2.0458499999999997</v>
      </c>
      <c r="L53" s="17">
        <v>64</v>
      </c>
      <c r="M53" s="18">
        <v>5.26</v>
      </c>
      <c r="N53" s="19">
        <v>5.26</v>
      </c>
      <c r="O53" s="20">
        <v>1.47</v>
      </c>
    </row>
    <row r="54" spans="2:15" x14ac:dyDescent="0.25">
      <c r="B54" s="17">
        <v>65</v>
      </c>
      <c r="C54" s="18">
        <v>13.18239</v>
      </c>
      <c r="D54" s="19">
        <v>5.0256749999999997</v>
      </c>
      <c r="E54" s="20">
        <v>2.0458499999999997</v>
      </c>
      <c r="G54" s="17">
        <v>65</v>
      </c>
      <c r="H54" s="18">
        <v>9.2507999999999999</v>
      </c>
      <c r="I54" s="19">
        <v>9.2507999999999999</v>
      </c>
      <c r="J54" s="20">
        <v>2.0458499999999997</v>
      </c>
      <c r="L54" s="17">
        <v>65</v>
      </c>
      <c r="M54" s="18">
        <v>5.6</v>
      </c>
      <c r="N54" s="19">
        <v>5.6</v>
      </c>
      <c r="O54" s="20">
        <v>1.47</v>
      </c>
    </row>
    <row r="55" spans="2:15" x14ac:dyDescent="0.25">
      <c r="B55" s="17">
        <v>66</v>
      </c>
      <c r="C55" s="18">
        <v>14.605590000000001</v>
      </c>
      <c r="D55" s="19">
        <v>5.76396</v>
      </c>
      <c r="E55" s="20"/>
      <c r="G55" s="17">
        <v>66</v>
      </c>
      <c r="H55" s="18">
        <v>10.327095000000002</v>
      </c>
      <c r="I55" s="19">
        <v>10.327095000000002</v>
      </c>
      <c r="J55" s="20"/>
      <c r="L55" s="17">
        <v>66</v>
      </c>
      <c r="M55" s="18">
        <v>6.18</v>
      </c>
      <c r="N55" s="19">
        <v>6.18</v>
      </c>
      <c r="O55" s="20">
        <v>0</v>
      </c>
    </row>
    <row r="56" spans="2:15" x14ac:dyDescent="0.25">
      <c r="B56" s="17">
        <v>67</v>
      </c>
      <c r="C56" s="18">
        <v>16.295639999999999</v>
      </c>
      <c r="D56" s="19">
        <v>6.6712499999999997</v>
      </c>
      <c r="E56" s="20"/>
      <c r="G56" s="17">
        <v>67</v>
      </c>
      <c r="H56" s="18">
        <v>11.61687</v>
      </c>
      <c r="I56" s="19">
        <v>11.61687</v>
      </c>
      <c r="J56" s="20"/>
      <c r="L56" s="17">
        <v>67</v>
      </c>
      <c r="M56" s="18">
        <v>6.87</v>
      </c>
      <c r="N56" s="19">
        <v>6.87</v>
      </c>
      <c r="O56" s="20">
        <v>0</v>
      </c>
    </row>
    <row r="57" spans="2:15" x14ac:dyDescent="0.25">
      <c r="B57" s="17">
        <v>68</v>
      </c>
      <c r="C57" s="18">
        <v>18.234749999999998</v>
      </c>
      <c r="D57" s="19">
        <v>7.7475450000000006</v>
      </c>
      <c r="E57" s="20"/>
      <c r="G57" s="17">
        <v>68</v>
      </c>
      <c r="H57" s="18">
        <v>13.155704999999999</v>
      </c>
      <c r="I57" s="19">
        <v>13.155704999999999</v>
      </c>
      <c r="J57" s="20"/>
      <c r="L57" s="17">
        <v>68</v>
      </c>
      <c r="M57" s="18">
        <v>7.69</v>
      </c>
      <c r="N57" s="19">
        <v>7.69</v>
      </c>
      <c r="O57" s="20">
        <v>0</v>
      </c>
    </row>
    <row r="58" spans="2:15" x14ac:dyDescent="0.25">
      <c r="B58" s="13">
        <v>69</v>
      </c>
      <c r="C58" s="14">
        <v>20.431815</v>
      </c>
      <c r="D58" s="15">
        <v>8.9928449999999991</v>
      </c>
      <c r="E58" s="16"/>
      <c r="G58" s="13">
        <v>69</v>
      </c>
      <c r="H58" s="14">
        <v>14.979179999999999</v>
      </c>
      <c r="I58" s="15">
        <v>14.979179999999999</v>
      </c>
      <c r="J58" s="16"/>
      <c r="L58" s="13">
        <v>69</v>
      </c>
      <c r="M58" s="14">
        <v>8.66</v>
      </c>
      <c r="N58" s="15">
        <v>8.66</v>
      </c>
      <c r="O58" s="16">
        <v>0</v>
      </c>
    </row>
    <row r="59" spans="2:15" x14ac:dyDescent="0.25">
      <c r="B59" s="13">
        <v>70</v>
      </c>
      <c r="C59" s="14">
        <v>22.877939999999999</v>
      </c>
      <c r="D59" s="15">
        <v>10.416044999999999</v>
      </c>
      <c r="E59" s="16"/>
      <c r="G59" s="13">
        <v>70</v>
      </c>
      <c r="H59" s="14">
        <v>16.953870000000002</v>
      </c>
      <c r="I59" s="15">
        <v>16.953870000000002</v>
      </c>
      <c r="J59" s="16"/>
      <c r="L59" s="21">
        <v>70</v>
      </c>
      <c r="M59" s="22">
        <v>9.8000000000000007</v>
      </c>
      <c r="N59" s="23">
        <v>9.8000000000000007</v>
      </c>
      <c r="O59" s="24">
        <v>0</v>
      </c>
    </row>
    <row r="60" spans="2:15" x14ac:dyDescent="0.25">
      <c r="B60" s="17">
        <v>71</v>
      </c>
      <c r="C60" s="14">
        <v>25.58202</v>
      </c>
      <c r="D60" s="15">
        <v>12.017144999999999</v>
      </c>
      <c r="E60" s="16"/>
      <c r="G60" s="17">
        <v>71</v>
      </c>
      <c r="H60" s="14">
        <v>19.061985</v>
      </c>
      <c r="I60" s="15">
        <v>19.061985</v>
      </c>
      <c r="J60" s="16"/>
    </row>
    <row r="61" spans="2:15" x14ac:dyDescent="0.25">
      <c r="B61" s="17">
        <v>72</v>
      </c>
      <c r="C61" s="14">
        <v>28.544055000000004</v>
      </c>
      <c r="D61" s="15">
        <v>13.796144999999999</v>
      </c>
      <c r="E61" s="16"/>
      <c r="G61" s="17">
        <v>72</v>
      </c>
      <c r="H61" s="14">
        <v>21.490320000000001</v>
      </c>
      <c r="I61" s="15">
        <v>21.490320000000001</v>
      </c>
      <c r="J61" s="16"/>
    </row>
    <row r="62" spans="2:15" x14ac:dyDescent="0.25">
      <c r="B62" s="17">
        <v>73</v>
      </c>
      <c r="C62" s="14">
        <v>31.75515</v>
      </c>
      <c r="D62" s="15">
        <v>15.761939999999999</v>
      </c>
      <c r="E62" s="16"/>
      <c r="G62" s="17">
        <v>73</v>
      </c>
      <c r="H62" s="14">
        <v>24.221085000000002</v>
      </c>
      <c r="I62" s="15">
        <v>24.221085000000002</v>
      </c>
      <c r="J62" s="16"/>
    </row>
    <row r="63" spans="2:15" x14ac:dyDescent="0.25">
      <c r="B63" s="17">
        <v>74</v>
      </c>
      <c r="C63" s="14">
        <v>35.233094999999999</v>
      </c>
      <c r="D63" s="15">
        <v>17.914529999999999</v>
      </c>
      <c r="E63" s="16"/>
      <c r="G63" s="17">
        <v>74</v>
      </c>
      <c r="H63" s="14">
        <v>27.058589999999999</v>
      </c>
      <c r="I63" s="15">
        <v>27.058589999999999</v>
      </c>
      <c r="J63" s="16"/>
    </row>
    <row r="64" spans="2:15" x14ac:dyDescent="0.25">
      <c r="B64" s="25">
        <v>75</v>
      </c>
      <c r="C64" s="22">
        <v>38.951205000000002</v>
      </c>
      <c r="D64" s="23">
        <v>20.262810000000002</v>
      </c>
      <c r="E64" s="24"/>
      <c r="G64" s="25">
        <v>75</v>
      </c>
      <c r="H64" s="22">
        <v>29.940570000000005</v>
      </c>
      <c r="I64" s="23">
        <v>29.940570000000005</v>
      </c>
      <c r="J64" s="24"/>
    </row>
  </sheetData>
  <sheetProtection password="9887" sheet="1" objects="1" scenarios="1"/>
  <mergeCells count="12">
    <mergeCell ref="H5:I5"/>
    <mergeCell ref="M5:N5"/>
    <mergeCell ref="B2:E2"/>
    <mergeCell ref="G2:J2"/>
    <mergeCell ref="L2:O2"/>
    <mergeCell ref="B4:B6"/>
    <mergeCell ref="C4:D4"/>
    <mergeCell ref="G4:G6"/>
    <mergeCell ref="H4:I4"/>
    <mergeCell ref="L4:L6"/>
    <mergeCell ref="M4:N4"/>
    <mergeCell ref="C5:D5"/>
  </mergeCells>
  <pageMargins left="0.7" right="0.7" top="0.75" bottom="0.75" header="0.3" footer="0.3"/>
  <pageSetup paperSize="9" orientation="portrait" r:id="rId1"/>
  <headerFooter>
    <oddFooter>&amp;L&amp;1#&amp;"Calibri"&amp;10&amp;K000000INTERNAL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06"/>
  <sheetViews>
    <sheetView showGridLines="0" zoomScale="85" zoomScaleNormal="85" workbookViewId="0">
      <selection activeCell="S7" sqref="S7"/>
    </sheetView>
  </sheetViews>
  <sheetFormatPr baseColWidth="10" defaultColWidth="11.42578125" defaultRowHeight="15" x14ac:dyDescent="0.25"/>
  <cols>
    <col min="1" max="1" width="15.28515625" style="29" customWidth="1"/>
    <col min="2" max="2" width="11.42578125" style="29"/>
    <col min="3" max="3" width="15.28515625" style="29" customWidth="1"/>
    <col min="4" max="4" width="11.42578125" style="29"/>
    <col min="5" max="5" width="2.28515625" style="28" customWidth="1"/>
    <col min="6" max="6" width="7.5703125" style="28" customWidth="1"/>
    <col min="7" max="7" width="8.42578125" style="28" customWidth="1"/>
    <col min="8" max="8" width="11.42578125" style="28"/>
    <col min="9" max="9" width="7.5703125" style="29" customWidth="1"/>
    <col min="10" max="10" width="11.42578125" style="28"/>
    <col min="11" max="11" width="13.7109375" style="28" customWidth="1"/>
    <col min="12" max="16384" width="11.42578125" style="28"/>
  </cols>
  <sheetData>
    <row r="2" spans="1:19" x14ac:dyDescent="0.25">
      <c r="A2" s="27" t="s">
        <v>41</v>
      </c>
      <c r="B2" s="27"/>
      <c r="C2" s="27"/>
      <c r="D2" s="27"/>
      <c r="E2" s="27"/>
      <c r="F2" s="27"/>
      <c r="G2" s="27"/>
      <c r="H2" s="27"/>
      <c r="I2" s="27"/>
      <c r="K2" s="27" t="s">
        <v>35</v>
      </c>
      <c r="L2" s="27"/>
      <c r="M2" s="27"/>
      <c r="N2" s="27"/>
      <c r="O2" s="27"/>
      <c r="P2" s="27"/>
      <c r="Q2" s="27"/>
      <c r="R2" s="27"/>
      <c r="S2" s="27"/>
    </row>
    <row r="3" spans="1:19" x14ac:dyDescent="0.25">
      <c r="A3" s="28"/>
      <c r="B3" s="28"/>
      <c r="C3" s="28"/>
      <c r="D3" s="28"/>
    </row>
    <row r="4" spans="1:19" x14ac:dyDescent="0.25">
      <c r="A4" s="30" t="s">
        <v>6</v>
      </c>
      <c r="B4" s="29" t="s">
        <v>26</v>
      </c>
      <c r="C4" s="30" t="s">
        <v>24</v>
      </c>
      <c r="F4" s="27"/>
      <c r="G4" s="27"/>
      <c r="H4" s="27" t="s">
        <v>9</v>
      </c>
      <c r="I4" s="27"/>
      <c r="J4" s="29"/>
      <c r="K4" s="30" t="s">
        <v>6</v>
      </c>
      <c r="L4" s="29" t="s">
        <v>26</v>
      </c>
      <c r="M4" s="30" t="s">
        <v>24</v>
      </c>
      <c r="N4" s="29"/>
      <c r="P4" s="27"/>
      <c r="Q4" s="27" t="s">
        <v>9</v>
      </c>
      <c r="R4" s="27"/>
      <c r="S4" s="27"/>
    </row>
    <row r="5" spans="1:19" x14ac:dyDescent="0.25">
      <c r="A5" s="29">
        <v>675</v>
      </c>
      <c r="B5" s="29" t="s">
        <v>23</v>
      </c>
      <c r="C5" s="29" t="s">
        <v>25</v>
      </c>
      <c r="H5" s="29"/>
      <c r="J5" s="29"/>
      <c r="K5" s="29">
        <v>675</v>
      </c>
      <c r="L5" s="29" t="s">
        <v>23</v>
      </c>
      <c r="M5" s="29" t="s">
        <v>25</v>
      </c>
      <c r="N5" s="29"/>
      <c r="R5" s="29"/>
      <c r="S5" s="29"/>
    </row>
    <row r="6" spans="1:19" x14ac:dyDescent="0.25">
      <c r="A6" s="30" t="s">
        <v>7</v>
      </c>
      <c r="B6" s="30" t="s">
        <v>20</v>
      </c>
      <c r="C6" s="30" t="s">
        <v>27</v>
      </c>
      <c r="D6" s="30"/>
      <c r="F6" s="30" t="s">
        <v>7</v>
      </c>
      <c r="G6" s="30" t="s">
        <v>20</v>
      </c>
      <c r="H6" s="30" t="s">
        <v>22</v>
      </c>
      <c r="I6" s="30" t="s">
        <v>8</v>
      </c>
      <c r="K6" s="30" t="s">
        <v>7</v>
      </c>
      <c r="L6" s="30" t="s">
        <v>20</v>
      </c>
      <c r="M6" s="30" t="s">
        <v>27</v>
      </c>
      <c r="N6" s="30"/>
      <c r="P6" s="30" t="s">
        <v>7</v>
      </c>
      <c r="Q6" s="30" t="s">
        <v>20</v>
      </c>
      <c r="R6" s="30" t="s">
        <v>22</v>
      </c>
      <c r="S6" s="30" t="s">
        <v>8</v>
      </c>
    </row>
    <row r="7" spans="1:19" x14ac:dyDescent="0.25">
      <c r="A7" s="29">
        <v>20</v>
      </c>
      <c r="B7" s="29" t="s">
        <v>26</v>
      </c>
      <c r="C7" s="29" t="str">
        <f t="shared" ref="C7:C38" si="0">CONCATENATE(A7,B7)</f>
        <v>20H</v>
      </c>
      <c r="D7" s="31">
        <v>0.31</v>
      </c>
      <c r="F7" s="29">
        <v>20</v>
      </c>
      <c r="G7" s="29" t="s">
        <v>26</v>
      </c>
      <c r="H7" s="29" t="str">
        <f>CONCATENATE(F7,G7)</f>
        <v>20H</v>
      </c>
      <c r="I7" s="31">
        <v>0.28999999999999998</v>
      </c>
      <c r="K7" s="29">
        <v>20</v>
      </c>
      <c r="L7" s="29" t="s">
        <v>26</v>
      </c>
      <c r="M7" s="29" t="str">
        <f t="shared" ref="M7:M51" si="1">CONCATENATE(K7,L7)</f>
        <v>20H</v>
      </c>
      <c r="N7" s="31">
        <v>0.66712499999999997</v>
      </c>
      <c r="P7" s="29">
        <v>20</v>
      </c>
      <c r="Q7" s="29" t="s">
        <v>26</v>
      </c>
      <c r="R7" s="29" t="str">
        <f>CONCATENATE(P7,Q7)</f>
        <v>20H</v>
      </c>
      <c r="S7" s="31">
        <v>0.40917000000000003</v>
      </c>
    </row>
    <row r="8" spans="1:19" x14ac:dyDescent="0.25">
      <c r="A8" s="29">
        <v>21</v>
      </c>
      <c r="B8" s="29" t="s">
        <v>26</v>
      </c>
      <c r="C8" s="29" t="str">
        <f t="shared" si="0"/>
        <v>21H</v>
      </c>
      <c r="D8" s="31">
        <v>0.32</v>
      </c>
      <c r="F8" s="29">
        <v>21</v>
      </c>
      <c r="G8" s="29" t="s">
        <v>26</v>
      </c>
      <c r="H8" s="29" t="str">
        <f t="shared" ref="H8:H51" si="2">CONCATENATE(F8,G8)</f>
        <v>21H</v>
      </c>
      <c r="I8" s="31">
        <v>0.28999999999999998</v>
      </c>
      <c r="K8" s="29">
        <v>21</v>
      </c>
      <c r="L8" s="29" t="s">
        <v>26</v>
      </c>
      <c r="M8" s="29" t="str">
        <f t="shared" si="1"/>
        <v>21H</v>
      </c>
      <c r="N8" s="31">
        <v>0.66712499999999997</v>
      </c>
      <c r="P8" s="29">
        <v>21</v>
      </c>
      <c r="Q8" s="29" t="s">
        <v>26</v>
      </c>
      <c r="R8" s="29" t="str">
        <f t="shared" ref="R8:R51" si="3">CONCATENATE(P8,Q8)</f>
        <v>21H</v>
      </c>
      <c r="S8" s="31">
        <v>0.40917000000000003</v>
      </c>
    </row>
    <row r="9" spans="1:19" x14ac:dyDescent="0.25">
      <c r="A9" s="29">
        <v>22</v>
      </c>
      <c r="B9" s="29" t="s">
        <v>26</v>
      </c>
      <c r="C9" s="29" t="str">
        <f t="shared" si="0"/>
        <v>22H</v>
      </c>
      <c r="D9" s="31">
        <v>0.32</v>
      </c>
      <c r="F9" s="29">
        <v>22</v>
      </c>
      <c r="G9" s="29" t="s">
        <v>26</v>
      </c>
      <c r="H9" s="29" t="str">
        <f t="shared" si="2"/>
        <v>22H</v>
      </c>
      <c r="I9" s="31">
        <v>0.28999999999999998</v>
      </c>
      <c r="K9" s="29">
        <v>22</v>
      </c>
      <c r="L9" s="29" t="s">
        <v>26</v>
      </c>
      <c r="M9" s="29" t="str">
        <f t="shared" si="1"/>
        <v>22H</v>
      </c>
      <c r="N9" s="31">
        <v>0.66712499999999997</v>
      </c>
      <c r="P9" s="29">
        <v>22</v>
      </c>
      <c r="Q9" s="29" t="s">
        <v>26</v>
      </c>
      <c r="R9" s="29" t="str">
        <f t="shared" si="3"/>
        <v>22H</v>
      </c>
      <c r="S9" s="31">
        <v>0.40917000000000003</v>
      </c>
    </row>
    <row r="10" spans="1:19" x14ac:dyDescent="0.25">
      <c r="A10" s="29">
        <v>23</v>
      </c>
      <c r="B10" s="29" t="s">
        <v>26</v>
      </c>
      <c r="C10" s="29" t="str">
        <f t="shared" si="0"/>
        <v>23H</v>
      </c>
      <c r="D10" s="31">
        <v>0.33</v>
      </c>
      <c r="F10" s="29">
        <v>23</v>
      </c>
      <c r="G10" s="29" t="s">
        <v>26</v>
      </c>
      <c r="H10" s="29" t="str">
        <f t="shared" si="2"/>
        <v>23H</v>
      </c>
      <c r="I10" s="31">
        <v>0.28999999999999998</v>
      </c>
      <c r="K10" s="29">
        <v>23</v>
      </c>
      <c r="L10" s="29" t="s">
        <v>26</v>
      </c>
      <c r="M10" s="29" t="str">
        <f t="shared" si="1"/>
        <v>23H</v>
      </c>
      <c r="N10" s="31">
        <v>0.66712499999999997</v>
      </c>
      <c r="P10" s="29">
        <v>23</v>
      </c>
      <c r="Q10" s="29" t="s">
        <v>26</v>
      </c>
      <c r="R10" s="29" t="str">
        <f t="shared" si="3"/>
        <v>23H</v>
      </c>
      <c r="S10" s="31">
        <v>0.40917000000000003</v>
      </c>
    </row>
    <row r="11" spans="1:19" x14ac:dyDescent="0.25">
      <c r="A11" s="29">
        <v>24</v>
      </c>
      <c r="B11" s="29" t="s">
        <v>26</v>
      </c>
      <c r="C11" s="29" t="str">
        <f t="shared" si="0"/>
        <v>24H</v>
      </c>
      <c r="D11" s="31">
        <v>0.33</v>
      </c>
      <c r="F11" s="29">
        <v>24</v>
      </c>
      <c r="G11" s="29" t="s">
        <v>26</v>
      </c>
      <c r="H11" s="29" t="str">
        <f t="shared" si="2"/>
        <v>24H</v>
      </c>
      <c r="I11" s="31">
        <v>0.28999999999999998</v>
      </c>
      <c r="K11" s="29">
        <v>24</v>
      </c>
      <c r="L11" s="29" t="s">
        <v>26</v>
      </c>
      <c r="M11" s="29" t="str">
        <f t="shared" si="1"/>
        <v>24H</v>
      </c>
      <c r="N11" s="31">
        <v>0.66712499999999997</v>
      </c>
      <c r="P11" s="29">
        <v>24</v>
      </c>
      <c r="Q11" s="29" t="s">
        <v>26</v>
      </c>
      <c r="R11" s="29" t="str">
        <f t="shared" si="3"/>
        <v>24H</v>
      </c>
      <c r="S11" s="31">
        <v>0.40917000000000003</v>
      </c>
    </row>
    <row r="12" spans="1:19" x14ac:dyDescent="0.25">
      <c r="A12" s="29">
        <v>25</v>
      </c>
      <c r="B12" s="29" t="s">
        <v>26</v>
      </c>
      <c r="C12" s="29" t="str">
        <f t="shared" si="0"/>
        <v>25H</v>
      </c>
      <c r="D12" s="31">
        <v>0.34</v>
      </c>
      <c r="F12" s="29">
        <v>25</v>
      </c>
      <c r="G12" s="29" t="s">
        <v>26</v>
      </c>
      <c r="H12" s="29" t="str">
        <f t="shared" si="2"/>
        <v>25H</v>
      </c>
      <c r="I12" s="31">
        <v>0.28999999999999998</v>
      </c>
      <c r="K12" s="29">
        <v>25</v>
      </c>
      <c r="L12" s="29" t="s">
        <v>26</v>
      </c>
      <c r="M12" s="29" t="str">
        <f t="shared" si="1"/>
        <v>25H</v>
      </c>
      <c r="N12" s="31">
        <v>0.66712499999999997</v>
      </c>
      <c r="P12" s="29">
        <v>25</v>
      </c>
      <c r="Q12" s="29" t="s">
        <v>26</v>
      </c>
      <c r="R12" s="29" t="str">
        <f t="shared" si="3"/>
        <v>25H</v>
      </c>
      <c r="S12" s="31">
        <v>0.40917000000000003</v>
      </c>
    </row>
    <row r="13" spans="1:19" x14ac:dyDescent="0.25">
      <c r="A13" s="29">
        <v>26</v>
      </c>
      <c r="B13" s="29" t="s">
        <v>26</v>
      </c>
      <c r="C13" s="29" t="str">
        <f t="shared" si="0"/>
        <v>26H</v>
      </c>
      <c r="D13" s="31">
        <v>0.33</v>
      </c>
      <c r="F13" s="29">
        <v>26</v>
      </c>
      <c r="G13" s="29" t="s">
        <v>26</v>
      </c>
      <c r="H13" s="29" t="str">
        <f t="shared" si="2"/>
        <v>26H</v>
      </c>
      <c r="I13" s="31">
        <v>0.28999999999999998</v>
      </c>
      <c r="K13" s="29">
        <v>26</v>
      </c>
      <c r="L13" s="29" t="s">
        <v>26</v>
      </c>
      <c r="M13" s="29" t="str">
        <f t="shared" si="1"/>
        <v>26H</v>
      </c>
      <c r="N13" s="31">
        <v>0.67602000000000007</v>
      </c>
      <c r="P13" s="29">
        <v>26</v>
      </c>
      <c r="Q13" s="29" t="s">
        <v>26</v>
      </c>
      <c r="R13" s="29" t="str">
        <f t="shared" si="3"/>
        <v>26H</v>
      </c>
      <c r="S13" s="31">
        <v>0.40917000000000003</v>
      </c>
    </row>
    <row r="14" spans="1:19" x14ac:dyDescent="0.25">
      <c r="A14" s="29">
        <v>27</v>
      </c>
      <c r="B14" s="29" t="s">
        <v>26</v>
      </c>
      <c r="C14" s="29" t="str">
        <f t="shared" si="0"/>
        <v>27H</v>
      </c>
      <c r="D14" s="31">
        <v>0.33</v>
      </c>
      <c r="F14" s="29">
        <v>27</v>
      </c>
      <c r="G14" s="29" t="s">
        <v>26</v>
      </c>
      <c r="H14" s="29" t="str">
        <f t="shared" si="2"/>
        <v>27H</v>
      </c>
      <c r="I14" s="31">
        <v>0.28999999999999998</v>
      </c>
      <c r="K14" s="29">
        <v>27</v>
      </c>
      <c r="L14" s="29" t="s">
        <v>26</v>
      </c>
      <c r="M14" s="29" t="str">
        <f t="shared" si="1"/>
        <v>27H</v>
      </c>
      <c r="N14" s="31">
        <v>0.67602000000000007</v>
      </c>
      <c r="P14" s="29">
        <v>27</v>
      </c>
      <c r="Q14" s="29" t="s">
        <v>26</v>
      </c>
      <c r="R14" s="29" t="str">
        <f t="shared" si="3"/>
        <v>27H</v>
      </c>
      <c r="S14" s="31">
        <v>0.40917000000000003</v>
      </c>
    </row>
    <row r="15" spans="1:19" x14ac:dyDescent="0.25">
      <c r="A15" s="29">
        <v>28</v>
      </c>
      <c r="B15" s="29" t="s">
        <v>26</v>
      </c>
      <c r="C15" s="29" t="str">
        <f t="shared" si="0"/>
        <v>28H</v>
      </c>
      <c r="D15" s="31">
        <v>0.32</v>
      </c>
      <c r="F15" s="29">
        <v>28</v>
      </c>
      <c r="G15" s="29" t="s">
        <v>26</v>
      </c>
      <c r="H15" s="29" t="str">
        <f t="shared" si="2"/>
        <v>28H</v>
      </c>
      <c r="I15" s="31">
        <v>0.28999999999999998</v>
      </c>
      <c r="K15" s="29">
        <v>28</v>
      </c>
      <c r="L15" s="29" t="s">
        <v>26</v>
      </c>
      <c r="M15" s="29" t="str">
        <f t="shared" si="1"/>
        <v>28H</v>
      </c>
      <c r="N15" s="31">
        <v>0.68491499999999994</v>
      </c>
      <c r="P15" s="29">
        <v>28</v>
      </c>
      <c r="Q15" s="29" t="s">
        <v>26</v>
      </c>
      <c r="R15" s="29" t="str">
        <f t="shared" si="3"/>
        <v>28H</v>
      </c>
      <c r="S15" s="31">
        <v>0.40917000000000003</v>
      </c>
    </row>
    <row r="16" spans="1:19" x14ac:dyDescent="0.25">
      <c r="A16" s="29">
        <v>29</v>
      </c>
      <c r="B16" s="29" t="s">
        <v>26</v>
      </c>
      <c r="C16" s="29" t="str">
        <f t="shared" si="0"/>
        <v>29H</v>
      </c>
      <c r="D16" s="31">
        <v>0.31</v>
      </c>
      <c r="F16" s="29">
        <v>29</v>
      </c>
      <c r="G16" s="29" t="s">
        <v>26</v>
      </c>
      <c r="H16" s="29" t="str">
        <f t="shared" si="2"/>
        <v>29H</v>
      </c>
      <c r="I16" s="31">
        <v>0.28999999999999998</v>
      </c>
      <c r="K16" s="29">
        <v>29</v>
      </c>
      <c r="L16" s="29" t="s">
        <v>26</v>
      </c>
      <c r="M16" s="29" t="str">
        <f t="shared" si="1"/>
        <v>29H</v>
      </c>
      <c r="N16" s="31">
        <v>0.69381000000000004</v>
      </c>
      <c r="P16" s="29">
        <v>29</v>
      </c>
      <c r="Q16" s="29" t="s">
        <v>26</v>
      </c>
      <c r="R16" s="29" t="str">
        <f t="shared" si="3"/>
        <v>29H</v>
      </c>
      <c r="S16" s="31">
        <v>0.40917000000000003</v>
      </c>
    </row>
    <row r="17" spans="1:19" x14ac:dyDescent="0.25">
      <c r="A17" s="29">
        <v>30</v>
      </c>
      <c r="B17" s="29" t="s">
        <v>26</v>
      </c>
      <c r="C17" s="29" t="str">
        <f t="shared" si="0"/>
        <v>30H</v>
      </c>
      <c r="D17" s="31">
        <v>0.31</v>
      </c>
      <c r="F17" s="29">
        <v>30</v>
      </c>
      <c r="G17" s="29" t="s">
        <v>26</v>
      </c>
      <c r="H17" s="29" t="str">
        <f t="shared" si="2"/>
        <v>30H</v>
      </c>
      <c r="I17" s="31">
        <v>0.28999999999999998</v>
      </c>
      <c r="K17" s="29">
        <v>30</v>
      </c>
      <c r="L17" s="29" t="s">
        <v>26</v>
      </c>
      <c r="M17" s="29" t="str">
        <f t="shared" si="1"/>
        <v>30H</v>
      </c>
      <c r="N17" s="31">
        <v>0.71160000000000001</v>
      </c>
      <c r="P17" s="29">
        <v>30</v>
      </c>
      <c r="Q17" s="29" t="s">
        <v>26</v>
      </c>
      <c r="R17" s="29" t="str">
        <f t="shared" si="3"/>
        <v>30H</v>
      </c>
      <c r="S17" s="31">
        <v>0.40917000000000003</v>
      </c>
    </row>
    <row r="18" spans="1:19" x14ac:dyDescent="0.25">
      <c r="A18" s="29">
        <v>31</v>
      </c>
      <c r="B18" s="29" t="s">
        <v>26</v>
      </c>
      <c r="C18" s="29" t="str">
        <f t="shared" si="0"/>
        <v>31H</v>
      </c>
      <c r="D18" s="31">
        <v>0.31</v>
      </c>
      <c r="F18" s="29">
        <v>31</v>
      </c>
      <c r="G18" s="29" t="s">
        <v>26</v>
      </c>
      <c r="H18" s="29" t="str">
        <f t="shared" si="2"/>
        <v>31H</v>
      </c>
      <c r="I18" s="31">
        <v>0.28999999999999998</v>
      </c>
      <c r="K18" s="29">
        <v>31</v>
      </c>
      <c r="L18" s="29" t="s">
        <v>26</v>
      </c>
      <c r="M18" s="29" t="str">
        <f t="shared" si="1"/>
        <v>31H</v>
      </c>
      <c r="N18" s="31">
        <v>0.72938999999999998</v>
      </c>
      <c r="P18" s="29">
        <v>31</v>
      </c>
      <c r="Q18" s="29" t="s">
        <v>26</v>
      </c>
      <c r="R18" s="29" t="str">
        <f t="shared" si="3"/>
        <v>31H</v>
      </c>
      <c r="S18" s="31">
        <v>0.40917000000000003</v>
      </c>
    </row>
    <row r="19" spans="1:19" x14ac:dyDescent="0.25">
      <c r="A19" s="29">
        <v>32</v>
      </c>
      <c r="B19" s="29" t="s">
        <v>26</v>
      </c>
      <c r="C19" s="29" t="str">
        <f t="shared" si="0"/>
        <v>32H</v>
      </c>
      <c r="D19" s="31">
        <v>0.32</v>
      </c>
      <c r="F19" s="29">
        <v>32</v>
      </c>
      <c r="G19" s="29" t="s">
        <v>26</v>
      </c>
      <c r="H19" s="29" t="str">
        <f t="shared" si="2"/>
        <v>32H</v>
      </c>
      <c r="I19" s="31">
        <v>0.28999999999999998</v>
      </c>
      <c r="K19" s="29">
        <v>32</v>
      </c>
      <c r="L19" s="29" t="s">
        <v>26</v>
      </c>
      <c r="M19" s="29" t="str">
        <f t="shared" si="1"/>
        <v>32H</v>
      </c>
      <c r="N19" s="31">
        <v>0.74718000000000007</v>
      </c>
      <c r="P19" s="29">
        <v>32</v>
      </c>
      <c r="Q19" s="29" t="s">
        <v>26</v>
      </c>
      <c r="R19" s="29" t="str">
        <f t="shared" si="3"/>
        <v>32H</v>
      </c>
      <c r="S19" s="31">
        <v>0.40917000000000003</v>
      </c>
    </row>
    <row r="20" spans="1:19" x14ac:dyDescent="0.25">
      <c r="A20" s="29">
        <v>33</v>
      </c>
      <c r="B20" s="29" t="s">
        <v>26</v>
      </c>
      <c r="C20" s="29" t="str">
        <f t="shared" si="0"/>
        <v>33H</v>
      </c>
      <c r="D20" s="31">
        <v>0.33</v>
      </c>
      <c r="F20" s="29">
        <v>33</v>
      </c>
      <c r="G20" s="29" t="s">
        <v>26</v>
      </c>
      <c r="H20" s="29" t="str">
        <f t="shared" si="2"/>
        <v>33H</v>
      </c>
      <c r="I20" s="31">
        <v>0.28999999999999998</v>
      </c>
      <c r="K20" s="29">
        <v>33</v>
      </c>
      <c r="L20" s="29" t="s">
        <v>26</v>
      </c>
      <c r="M20" s="29" t="str">
        <f t="shared" si="1"/>
        <v>33H</v>
      </c>
      <c r="N20" s="31">
        <v>0.77386500000000003</v>
      </c>
      <c r="P20" s="29">
        <v>33</v>
      </c>
      <c r="Q20" s="29" t="s">
        <v>26</v>
      </c>
      <c r="R20" s="29" t="str">
        <f t="shared" si="3"/>
        <v>33H</v>
      </c>
      <c r="S20" s="31">
        <v>0.40917000000000003</v>
      </c>
    </row>
    <row r="21" spans="1:19" x14ac:dyDescent="0.25">
      <c r="A21" s="29">
        <v>34</v>
      </c>
      <c r="B21" s="29" t="s">
        <v>26</v>
      </c>
      <c r="C21" s="29" t="str">
        <f t="shared" si="0"/>
        <v>34H</v>
      </c>
      <c r="D21" s="31">
        <v>0.36</v>
      </c>
      <c r="F21" s="29">
        <v>34</v>
      </c>
      <c r="G21" s="29" t="s">
        <v>26</v>
      </c>
      <c r="H21" s="29" t="str">
        <f t="shared" si="2"/>
        <v>34H</v>
      </c>
      <c r="I21" s="31">
        <v>0.28999999999999998</v>
      </c>
      <c r="K21" s="29">
        <v>34</v>
      </c>
      <c r="L21" s="29" t="s">
        <v>26</v>
      </c>
      <c r="M21" s="29" t="str">
        <f t="shared" si="1"/>
        <v>34H</v>
      </c>
      <c r="N21" s="31">
        <v>0.80054999999999998</v>
      </c>
      <c r="P21" s="29">
        <v>34</v>
      </c>
      <c r="Q21" s="29" t="s">
        <v>26</v>
      </c>
      <c r="R21" s="29" t="str">
        <f t="shared" si="3"/>
        <v>34H</v>
      </c>
      <c r="S21" s="31">
        <v>0.40917000000000003</v>
      </c>
    </row>
    <row r="22" spans="1:19" x14ac:dyDescent="0.25">
      <c r="A22" s="29">
        <v>35</v>
      </c>
      <c r="B22" s="29" t="s">
        <v>26</v>
      </c>
      <c r="C22" s="29" t="str">
        <f t="shared" si="0"/>
        <v>35H</v>
      </c>
      <c r="D22" s="31">
        <v>0.4</v>
      </c>
      <c r="F22" s="29">
        <v>35</v>
      </c>
      <c r="G22" s="29" t="s">
        <v>26</v>
      </c>
      <c r="H22" s="29" t="str">
        <f t="shared" si="2"/>
        <v>35H</v>
      </c>
      <c r="I22" s="31">
        <v>0.28999999999999998</v>
      </c>
      <c r="K22" s="29">
        <v>35</v>
      </c>
      <c r="L22" s="29" t="s">
        <v>26</v>
      </c>
      <c r="M22" s="29" t="str">
        <f t="shared" si="1"/>
        <v>35H</v>
      </c>
      <c r="N22" s="31">
        <v>0.83612999999999993</v>
      </c>
      <c r="P22" s="29">
        <v>35</v>
      </c>
      <c r="Q22" s="29" t="s">
        <v>26</v>
      </c>
      <c r="R22" s="29" t="str">
        <f t="shared" si="3"/>
        <v>35H</v>
      </c>
      <c r="S22" s="31">
        <v>0.40917000000000003</v>
      </c>
    </row>
    <row r="23" spans="1:19" x14ac:dyDescent="0.25">
      <c r="A23" s="29">
        <v>36</v>
      </c>
      <c r="B23" s="29" t="s">
        <v>26</v>
      </c>
      <c r="C23" s="29" t="str">
        <f t="shared" si="0"/>
        <v>36H</v>
      </c>
      <c r="D23" s="31">
        <v>0.45</v>
      </c>
      <c r="F23" s="29">
        <v>36</v>
      </c>
      <c r="G23" s="29" t="s">
        <v>26</v>
      </c>
      <c r="H23" s="29" t="str">
        <f t="shared" si="2"/>
        <v>36H</v>
      </c>
      <c r="I23" s="31">
        <v>0.28999999999999998</v>
      </c>
      <c r="K23" s="29">
        <v>36</v>
      </c>
      <c r="L23" s="29" t="s">
        <v>26</v>
      </c>
      <c r="M23" s="29" t="str">
        <f t="shared" si="1"/>
        <v>36H</v>
      </c>
      <c r="N23" s="31">
        <v>0.88060499999999997</v>
      </c>
      <c r="P23" s="29">
        <v>36</v>
      </c>
      <c r="Q23" s="29" t="s">
        <v>26</v>
      </c>
      <c r="R23" s="29" t="str">
        <f t="shared" si="3"/>
        <v>36H</v>
      </c>
      <c r="S23" s="31">
        <v>0.40917000000000003</v>
      </c>
    </row>
    <row r="24" spans="1:19" x14ac:dyDescent="0.25">
      <c r="A24" s="29">
        <v>37</v>
      </c>
      <c r="B24" s="29" t="s">
        <v>26</v>
      </c>
      <c r="C24" s="29" t="str">
        <f t="shared" si="0"/>
        <v>37H</v>
      </c>
      <c r="D24" s="31">
        <v>0.5</v>
      </c>
      <c r="F24" s="29">
        <v>37</v>
      </c>
      <c r="G24" s="29" t="s">
        <v>26</v>
      </c>
      <c r="H24" s="29" t="str">
        <f t="shared" si="2"/>
        <v>37H</v>
      </c>
      <c r="I24" s="31">
        <v>0.28999999999999998</v>
      </c>
      <c r="K24" s="29">
        <v>37</v>
      </c>
      <c r="L24" s="29" t="s">
        <v>26</v>
      </c>
      <c r="M24" s="29" t="str">
        <f t="shared" si="1"/>
        <v>37H</v>
      </c>
      <c r="N24" s="31">
        <v>0.92507999999999979</v>
      </c>
      <c r="P24" s="29">
        <v>37</v>
      </c>
      <c r="Q24" s="29" t="s">
        <v>26</v>
      </c>
      <c r="R24" s="29" t="str">
        <f t="shared" si="3"/>
        <v>37H</v>
      </c>
      <c r="S24" s="31">
        <v>0.40917000000000003</v>
      </c>
    </row>
    <row r="25" spans="1:19" x14ac:dyDescent="0.25">
      <c r="A25" s="29">
        <v>38</v>
      </c>
      <c r="B25" s="29" t="s">
        <v>26</v>
      </c>
      <c r="C25" s="29" t="str">
        <f t="shared" si="0"/>
        <v>38H</v>
      </c>
      <c r="D25" s="31">
        <v>0.56000000000000005</v>
      </c>
      <c r="F25" s="29">
        <v>38</v>
      </c>
      <c r="G25" s="29" t="s">
        <v>26</v>
      </c>
      <c r="H25" s="29" t="str">
        <f t="shared" si="2"/>
        <v>38H</v>
      </c>
      <c r="I25" s="31">
        <v>0.28999999999999998</v>
      </c>
      <c r="K25" s="29">
        <v>38</v>
      </c>
      <c r="L25" s="29" t="s">
        <v>26</v>
      </c>
      <c r="M25" s="29" t="str">
        <f t="shared" si="1"/>
        <v>38H</v>
      </c>
      <c r="N25" s="31">
        <v>0.97845000000000004</v>
      </c>
      <c r="P25" s="29">
        <v>38</v>
      </c>
      <c r="Q25" s="29" t="s">
        <v>26</v>
      </c>
      <c r="R25" s="29" t="str">
        <f t="shared" si="3"/>
        <v>38H</v>
      </c>
      <c r="S25" s="31">
        <v>0.40917000000000003</v>
      </c>
    </row>
    <row r="26" spans="1:19" x14ac:dyDescent="0.25">
      <c r="A26" s="29">
        <v>39</v>
      </c>
      <c r="B26" s="29" t="s">
        <v>26</v>
      </c>
      <c r="C26" s="29" t="str">
        <f t="shared" si="0"/>
        <v>39H</v>
      </c>
      <c r="D26" s="31">
        <v>0.62</v>
      </c>
      <c r="F26" s="29">
        <v>39</v>
      </c>
      <c r="G26" s="29" t="s">
        <v>26</v>
      </c>
      <c r="H26" s="29" t="str">
        <f t="shared" si="2"/>
        <v>39H</v>
      </c>
      <c r="I26" s="31">
        <v>0.28999999999999998</v>
      </c>
      <c r="K26" s="29">
        <v>39</v>
      </c>
      <c r="L26" s="29" t="s">
        <v>26</v>
      </c>
      <c r="M26" s="29" t="str">
        <f t="shared" si="1"/>
        <v>39H</v>
      </c>
      <c r="N26" s="31">
        <v>1.03182</v>
      </c>
      <c r="P26" s="29">
        <v>39</v>
      </c>
      <c r="Q26" s="29" t="s">
        <v>26</v>
      </c>
      <c r="R26" s="29" t="str">
        <f t="shared" si="3"/>
        <v>39H</v>
      </c>
      <c r="S26" s="31">
        <v>0.40917000000000003</v>
      </c>
    </row>
    <row r="27" spans="1:19" x14ac:dyDescent="0.25">
      <c r="A27" s="29">
        <v>40</v>
      </c>
      <c r="B27" s="29" t="s">
        <v>26</v>
      </c>
      <c r="C27" s="29" t="str">
        <f t="shared" si="0"/>
        <v>40H</v>
      </c>
      <c r="D27" s="31">
        <v>0.69</v>
      </c>
      <c r="F27" s="29">
        <v>40</v>
      </c>
      <c r="G27" s="29" t="s">
        <v>26</v>
      </c>
      <c r="H27" s="29" t="str">
        <f t="shared" si="2"/>
        <v>40H</v>
      </c>
      <c r="I27" s="31">
        <v>0.28999999999999998</v>
      </c>
      <c r="K27" s="29">
        <v>40</v>
      </c>
      <c r="L27" s="29" t="s">
        <v>26</v>
      </c>
      <c r="M27" s="29" t="str">
        <f t="shared" si="1"/>
        <v>40H</v>
      </c>
      <c r="N27" s="31">
        <v>1.094085</v>
      </c>
      <c r="P27" s="29">
        <v>40</v>
      </c>
      <c r="Q27" s="29" t="s">
        <v>26</v>
      </c>
      <c r="R27" s="29" t="str">
        <f t="shared" si="3"/>
        <v>40H</v>
      </c>
      <c r="S27" s="31">
        <v>0.40917000000000003</v>
      </c>
    </row>
    <row r="28" spans="1:19" x14ac:dyDescent="0.25">
      <c r="A28" s="29">
        <v>41</v>
      </c>
      <c r="B28" s="29" t="s">
        <v>26</v>
      </c>
      <c r="C28" s="29" t="str">
        <f t="shared" si="0"/>
        <v>41H</v>
      </c>
      <c r="D28" s="31">
        <v>0.77</v>
      </c>
      <c r="F28" s="29">
        <v>41</v>
      </c>
      <c r="G28" s="29" t="s">
        <v>26</v>
      </c>
      <c r="H28" s="29" t="str">
        <f t="shared" si="2"/>
        <v>41H</v>
      </c>
      <c r="I28" s="31">
        <v>0.28999999999999998</v>
      </c>
      <c r="K28" s="29">
        <v>41</v>
      </c>
      <c r="L28" s="29" t="s">
        <v>26</v>
      </c>
      <c r="M28" s="29" t="str">
        <f t="shared" si="1"/>
        <v>41H</v>
      </c>
      <c r="N28" s="31">
        <v>1.1652450000000001</v>
      </c>
      <c r="P28" s="29">
        <v>41</v>
      </c>
      <c r="Q28" s="29" t="s">
        <v>26</v>
      </c>
      <c r="R28" s="29" t="str">
        <f t="shared" si="3"/>
        <v>41H</v>
      </c>
      <c r="S28" s="31">
        <v>0.40917000000000003</v>
      </c>
    </row>
    <row r="29" spans="1:19" x14ac:dyDescent="0.25">
      <c r="A29" s="29">
        <v>42</v>
      </c>
      <c r="B29" s="29" t="s">
        <v>26</v>
      </c>
      <c r="C29" s="29" t="str">
        <f t="shared" si="0"/>
        <v>42H</v>
      </c>
      <c r="D29" s="31">
        <v>0.87</v>
      </c>
      <c r="F29" s="29">
        <v>42</v>
      </c>
      <c r="G29" s="29" t="s">
        <v>26</v>
      </c>
      <c r="H29" s="29" t="str">
        <f t="shared" si="2"/>
        <v>42H</v>
      </c>
      <c r="I29" s="31">
        <v>0.28999999999999998</v>
      </c>
      <c r="K29" s="29">
        <v>42</v>
      </c>
      <c r="L29" s="29" t="s">
        <v>26</v>
      </c>
      <c r="M29" s="29" t="str">
        <f t="shared" si="1"/>
        <v>42H</v>
      </c>
      <c r="N29" s="31">
        <v>1.236405</v>
      </c>
      <c r="P29" s="29">
        <v>42</v>
      </c>
      <c r="Q29" s="29" t="s">
        <v>26</v>
      </c>
      <c r="R29" s="29" t="str">
        <f t="shared" si="3"/>
        <v>42H</v>
      </c>
      <c r="S29" s="31">
        <v>0.40917000000000003</v>
      </c>
    </row>
    <row r="30" spans="1:19" x14ac:dyDescent="0.25">
      <c r="A30" s="29">
        <v>43</v>
      </c>
      <c r="B30" s="29" t="s">
        <v>26</v>
      </c>
      <c r="C30" s="29" t="str">
        <f t="shared" si="0"/>
        <v>43H</v>
      </c>
      <c r="D30" s="31">
        <v>0.96</v>
      </c>
      <c r="F30" s="29">
        <v>43</v>
      </c>
      <c r="G30" s="29" t="s">
        <v>26</v>
      </c>
      <c r="H30" s="29" t="str">
        <f t="shared" si="2"/>
        <v>43H</v>
      </c>
      <c r="I30" s="31">
        <v>0.28999999999999998</v>
      </c>
      <c r="K30" s="29">
        <v>43</v>
      </c>
      <c r="L30" s="29" t="s">
        <v>26</v>
      </c>
      <c r="M30" s="29" t="str">
        <f t="shared" si="1"/>
        <v>43H</v>
      </c>
      <c r="N30" s="31">
        <v>1.31646</v>
      </c>
      <c r="P30" s="29">
        <v>43</v>
      </c>
      <c r="Q30" s="29" t="s">
        <v>26</v>
      </c>
      <c r="R30" s="29" t="str">
        <f t="shared" si="3"/>
        <v>43H</v>
      </c>
      <c r="S30" s="31">
        <v>0.40917000000000003</v>
      </c>
    </row>
    <row r="31" spans="1:19" x14ac:dyDescent="0.25">
      <c r="A31" s="29">
        <v>44</v>
      </c>
      <c r="B31" s="29" t="s">
        <v>26</v>
      </c>
      <c r="C31" s="29" t="str">
        <f t="shared" si="0"/>
        <v>44H</v>
      </c>
      <c r="D31" s="31">
        <v>1.07</v>
      </c>
      <c r="F31" s="29">
        <v>44</v>
      </c>
      <c r="G31" s="29" t="s">
        <v>26</v>
      </c>
      <c r="H31" s="29" t="str">
        <f t="shared" si="2"/>
        <v>44H</v>
      </c>
      <c r="I31" s="31">
        <v>0.28999999999999998</v>
      </c>
      <c r="K31" s="29">
        <v>44</v>
      </c>
      <c r="L31" s="29" t="s">
        <v>26</v>
      </c>
      <c r="M31" s="29" t="str">
        <f t="shared" si="1"/>
        <v>44H</v>
      </c>
      <c r="N31" s="31">
        <v>1.4143050000000001</v>
      </c>
      <c r="P31" s="29">
        <v>44</v>
      </c>
      <c r="Q31" s="29" t="s">
        <v>26</v>
      </c>
      <c r="R31" s="29" t="str">
        <f t="shared" si="3"/>
        <v>44H</v>
      </c>
      <c r="S31" s="31">
        <v>0.40917000000000003</v>
      </c>
    </row>
    <row r="32" spans="1:19" x14ac:dyDescent="0.25">
      <c r="A32" s="29">
        <v>45</v>
      </c>
      <c r="B32" s="29" t="s">
        <v>26</v>
      </c>
      <c r="C32" s="29" t="str">
        <f t="shared" si="0"/>
        <v>45H</v>
      </c>
      <c r="D32" s="31">
        <v>1.18</v>
      </c>
      <c r="F32" s="29">
        <v>45</v>
      </c>
      <c r="G32" s="29" t="s">
        <v>26</v>
      </c>
      <c r="H32" s="29" t="str">
        <f t="shared" si="2"/>
        <v>45H</v>
      </c>
      <c r="I32" s="31">
        <v>0.59</v>
      </c>
      <c r="K32" s="29">
        <v>45</v>
      </c>
      <c r="L32" s="29" t="s">
        <v>26</v>
      </c>
      <c r="M32" s="29" t="str">
        <f t="shared" si="1"/>
        <v>45H</v>
      </c>
      <c r="N32" s="31">
        <v>1.5032550000000002</v>
      </c>
      <c r="P32" s="29">
        <v>45</v>
      </c>
      <c r="Q32" s="29" t="s">
        <v>26</v>
      </c>
      <c r="R32" s="29" t="str">
        <f t="shared" si="3"/>
        <v>45H</v>
      </c>
      <c r="S32" s="31">
        <v>0.81834000000000007</v>
      </c>
    </row>
    <row r="33" spans="1:19" x14ac:dyDescent="0.25">
      <c r="A33" s="29">
        <v>46</v>
      </c>
      <c r="B33" s="29" t="s">
        <v>26</v>
      </c>
      <c r="C33" s="29" t="str">
        <f t="shared" si="0"/>
        <v>46H</v>
      </c>
      <c r="D33" s="31">
        <v>1.3</v>
      </c>
      <c r="F33" s="29">
        <v>46</v>
      </c>
      <c r="G33" s="29" t="s">
        <v>26</v>
      </c>
      <c r="H33" s="29" t="str">
        <f t="shared" si="2"/>
        <v>46H</v>
      </c>
      <c r="I33" s="31">
        <v>0.59</v>
      </c>
      <c r="K33" s="29">
        <v>46</v>
      </c>
      <c r="L33" s="29" t="s">
        <v>26</v>
      </c>
      <c r="M33" s="29" t="str">
        <f t="shared" si="1"/>
        <v>46H</v>
      </c>
      <c r="N33" s="31">
        <v>1.6188899999999999</v>
      </c>
      <c r="P33" s="29">
        <v>46</v>
      </c>
      <c r="Q33" s="29" t="s">
        <v>26</v>
      </c>
      <c r="R33" s="29" t="str">
        <f t="shared" si="3"/>
        <v>46H</v>
      </c>
      <c r="S33" s="31">
        <v>0.81834000000000007</v>
      </c>
    </row>
    <row r="34" spans="1:19" x14ac:dyDescent="0.25">
      <c r="A34" s="29">
        <v>47</v>
      </c>
      <c r="B34" s="29" t="s">
        <v>26</v>
      </c>
      <c r="C34" s="29" t="str">
        <f t="shared" si="0"/>
        <v>47H</v>
      </c>
      <c r="D34" s="31">
        <v>1.43</v>
      </c>
      <c r="F34" s="29">
        <v>47</v>
      </c>
      <c r="G34" s="29" t="s">
        <v>26</v>
      </c>
      <c r="H34" s="29" t="str">
        <f t="shared" si="2"/>
        <v>47H</v>
      </c>
      <c r="I34" s="31">
        <v>0.59</v>
      </c>
      <c r="K34" s="29">
        <v>47</v>
      </c>
      <c r="L34" s="29" t="s">
        <v>26</v>
      </c>
      <c r="M34" s="29" t="str">
        <f t="shared" si="1"/>
        <v>47H</v>
      </c>
      <c r="N34" s="31">
        <v>1.7523150000000001</v>
      </c>
      <c r="P34" s="29">
        <v>47</v>
      </c>
      <c r="Q34" s="29" t="s">
        <v>26</v>
      </c>
      <c r="R34" s="29" t="str">
        <f t="shared" si="3"/>
        <v>47H</v>
      </c>
      <c r="S34" s="31">
        <v>0.81834000000000007</v>
      </c>
    </row>
    <row r="35" spans="1:19" x14ac:dyDescent="0.25">
      <c r="A35" s="29">
        <v>48</v>
      </c>
      <c r="B35" s="29" t="s">
        <v>26</v>
      </c>
      <c r="C35" s="29" t="str">
        <f t="shared" si="0"/>
        <v>48H</v>
      </c>
      <c r="D35" s="31">
        <v>1.58</v>
      </c>
      <c r="F35" s="29">
        <v>48</v>
      </c>
      <c r="G35" s="29" t="s">
        <v>26</v>
      </c>
      <c r="H35" s="29" t="str">
        <f t="shared" si="2"/>
        <v>48H</v>
      </c>
      <c r="I35" s="31">
        <v>0.59</v>
      </c>
      <c r="K35" s="29">
        <v>48</v>
      </c>
      <c r="L35" s="29" t="s">
        <v>26</v>
      </c>
      <c r="M35" s="29" t="str">
        <f t="shared" si="1"/>
        <v>48H</v>
      </c>
      <c r="N35" s="31">
        <v>1.9213200000000001</v>
      </c>
      <c r="P35" s="29">
        <v>48</v>
      </c>
      <c r="Q35" s="29" t="s">
        <v>26</v>
      </c>
      <c r="R35" s="29" t="str">
        <f t="shared" si="3"/>
        <v>48H</v>
      </c>
      <c r="S35" s="31">
        <v>0.81834000000000007</v>
      </c>
    </row>
    <row r="36" spans="1:19" x14ac:dyDescent="0.25">
      <c r="A36" s="29">
        <v>49</v>
      </c>
      <c r="B36" s="29" t="s">
        <v>26</v>
      </c>
      <c r="C36" s="29" t="str">
        <f t="shared" si="0"/>
        <v>49H</v>
      </c>
      <c r="D36" s="31">
        <v>1.75</v>
      </c>
      <c r="F36" s="29">
        <v>49</v>
      </c>
      <c r="G36" s="29" t="s">
        <v>26</v>
      </c>
      <c r="H36" s="29" t="str">
        <f t="shared" si="2"/>
        <v>49H</v>
      </c>
      <c r="I36" s="31">
        <v>0.59</v>
      </c>
      <c r="K36" s="29">
        <v>49</v>
      </c>
      <c r="L36" s="29" t="s">
        <v>26</v>
      </c>
      <c r="M36" s="29" t="str">
        <f t="shared" si="1"/>
        <v>49H</v>
      </c>
      <c r="N36" s="31">
        <v>2.090325</v>
      </c>
      <c r="P36" s="29">
        <v>49</v>
      </c>
      <c r="Q36" s="29" t="s">
        <v>26</v>
      </c>
      <c r="R36" s="29" t="str">
        <f t="shared" si="3"/>
        <v>49H</v>
      </c>
      <c r="S36" s="31">
        <v>0.81834000000000007</v>
      </c>
    </row>
    <row r="37" spans="1:19" x14ac:dyDescent="0.25">
      <c r="A37" s="29">
        <v>50</v>
      </c>
      <c r="B37" s="29" t="s">
        <v>26</v>
      </c>
      <c r="C37" s="29" t="str">
        <f t="shared" si="0"/>
        <v>50H</v>
      </c>
      <c r="D37" s="31">
        <v>2.2860149999999999</v>
      </c>
      <c r="F37" s="29">
        <v>50</v>
      </c>
      <c r="G37" s="29" t="s">
        <v>26</v>
      </c>
      <c r="H37" s="29" t="str">
        <f t="shared" si="2"/>
        <v>50H</v>
      </c>
      <c r="I37" s="31">
        <v>0.81834000000000007</v>
      </c>
      <c r="K37" s="29">
        <v>50</v>
      </c>
      <c r="L37" s="29" t="s">
        <v>26</v>
      </c>
      <c r="M37" s="29" t="str">
        <f t="shared" si="1"/>
        <v>50H</v>
      </c>
      <c r="N37" s="31">
        <v>2.2860149999999999</v>
      </c>
      <c r="P37" s="29">
        <v>50</v>
      </c>
      <c r="Q37" s="29" t="s">
        <v>26</v>
      </c>
      <c r="R37" s="29" t="str">
        <f t="shared" si="3"/>
        <v>50H</v>
      </c>
      <c r="S37" s="31">
        <v>0.81834000000000007</v>
      </c>
    </row>
    <row r="38" spans="1:19" x14ac:dyDescent="0.25">
      <c r="A38" s="29">
        <v>51</v>
      </c>
      <c r="B38" s="29" t="s">
        <v>26</v>
      </c>
      <c r="C38" s="29" t="str">
        <f t="shared" si="0"/>
        <v>51H</v>
      </c>
      <c r="D38" s="31">
        <v>2.535075</v>
      </c>
      <c r="F38" s="29">
        <v>51</v>
      </c>
      <c r="G38" s="29" t="s">
        <v>26</v>
      </c>
      <c r="H38" s="29" t="str">
        <f t="shared" si="2"/>
        <v>51H</v>
      </c>
      <c r="I38" s="31">
        <v>0.81834000000000007</v>
      </c>
      <c r="K38" s="29">
        <v>51</v>
      </c>
      <c r="L38" s="29" t="s">
        <v>26</v>
      </c>
      <c r="M38" s="29" t="str">
        <f t="shared" si="1"/>
        <v>51H</v>
      </c>
      <c r="N38" s="31">
        <v>2.535075</v>
      </c>
      <c r="P38" s="29">
        <v>51</v>
      </c>
      <c r="Q38" s="29" t="s">
        <v>26</v>
      </c>
      <c r="R38" s="29" t="str">
        <f t="shared" si="3"/>
        <v>51H</v>
      </c>
      <c r="S38" s="31">
        <v>0.81834000000000007</v>
      </c>
    </row>
    <row r="39" spans="1:19" x14ac:dyDescent="0.25">
      <c r="A39" s="29">
        <v>52</v>
      </c>
      <c r="B39" s="29" t="s">
        <v>26</v>
      </c>
      <c r="C39" s="29" t="str">
        <f t="shared" ref="C39:C51" si="4">CONCATENATE(A39,B39)</f>
        <v>52H</v>
      </c>
      <c r="D39" s="31">
        <v>2.784135</v>
      </c>
      <c r="F39" s="29">
        <v>52</v>
      </c>
      <c r="G39" s="29" t="s">
        <v>26</v>
      </c>
      <c r="H39" s="29" t="str">
        <f t="shared" si="2"/>
        <v>52H</v>
      </c>
      <c r="I39" s="31">
        <v>0.81834000000000007</v>
      </c>
      <c r="K39" s="29">
        <v>52</v>
      </c>
      <c r="L39" s="29" t="s">
        <v>26</v>
      </c>
      <c r="M39" s="29" t="str">
        <f t="shared" si="1"/>
        <v>52H</v>
      </c>
      <c r="N39" s="31">
        <v>2.784135</v>
      </c>
      <c r="P39" s="29">
        <v>52</v>
      </c>
      <c r="Q39" s="29" t="s">
        <v>26</v>
      </c>
      <c r="R39" s="29" t="str">
        <f t="shared" si="3"/>
        <v>52H</v>
      </c>
      <c r="S39" s="31">
        <v>0.81834000000000007</v>
      </c>
    </row>
    <row r="40" spans="1:19" x14ac:dyDescent="0.25">
      <c r="A40" s="29">
        <v>53</v>
      </c>
      <c r="B40" s="29" t="s">
        <v>26</v>
      </c>
      <c r="C40" s="29" t="str">
        <f t="shared" si="4"/>
        <v>53H</v>
      </c>
      <c r="D40" s="31">
        <v>3.0954600000000001</v>
      </c>
      <c r="F40" s="29">
        <v>53</v>
      </c>
      <c r="G40" s="29" t="s">
        <v>26</v>
      </c>
      <c r="H40" s="29" t="str">
        <f t="shared" si="2"/>
        <v>53H</v>
      </c>
      <c r="I40" s="31">
        <v>0.81834000000000007</v>
      </c>
      <c r="K40" s="29">
        <v>53</v>
      </c>
      <c r="L40" s="29" t="s">
        <v>26</v>
      </c>
      <c r="M40" s="29" t="str">
        <f t="shared" si="1"/>
        <v>53H</v>
      </c>
      <c r="N40" s="31">
        <v>3.0954600000000001</v>
      </c>
      <c r="P40" s="29">
        <v>53</v>
      </c>
      <c r="Q40" s="29" t="s">
        <v>26</v>
      </c>
      <c r="R40" s="29" t="str">
        <f t="shared" si="3"/>
        <v>53H</v>
      </c>
      <c r="S40" s="31">
        <v>0.81834000000000007</v>
      </c>
    </row>
    <row r="41" spans="1:19" x14ac:dyDescent="0.25">
      <c r="A41" s="29">
        <v>54</v>
      </c>
      <c r="B41" s="29" t="s">
        <v>26</v>
      </c>
      <c r="C41" s="29" t="str">
        <f t="shared" si="4"/>
        <v>54H</v>
      </c>
      <c r="D41" s="31">
        <v>3.4067850000000002</v>
      </c>
      <c r="F41" s="29">
        <v>54</v>
      </c>
      <c r="G41" s="29" t="s">
        <v>26</v>
      </c>
      <c r="H41" s="29" t="str">
        <f t="shared" si="2"/>
        <v>54H</v>
      </c>
      <c r="I41" s="31">
        <v>0.81834000000000007</v>
      </c>
      <c r="K41" s="29">
        <v>54</v>
      </c>
      <c r="L41" s="29" t="s">
        <v>26</v>
      </c>
      <c r="M41" s="29" t="str">
        <f t="shared" si="1"/>
        <v>54H</v>
      </c>
      <c r="N41" s="31">
        <v>3.4067850000000002</v>
      </c>
      <c r="P41" s="29">
        <v>54</v>
      </c>
      <c r="Q41" s="29" t="s">
        <v>26</v>
      </c>
      <c r="R41" s="29" t="str">
        <f t="shared" si="3"/>
        <v>54H</v>
      </c>
      <c r="S41" s="31">
        <v>0.81834000000000007</v>
      </c>
    </row>
    <row r="42" spans="1:19" x14ac:dyDescent="0.25">
      <c r="A42" s="29">
        <v>55</v>
      </c>
      <c r="B42" s="29" t="s">
        <v>26</v>
      </c>
      <c r="C42" s="29" t="str">
        <f t="shared" si="4"/>
        <v>55H</v>
      </c>
      <c r="D42" s="31">
        <v>3.7714800000000004</v>
      </c>
      <c r="F42" s="29">
        <v>55</v>
      </c>
      <c r="G42" s="29" t="s">
        <v>26</v>
      </c>
      <c r="H42" s="29" t="str">
        <f t="shared" si="2"/>
        <v>55H</v>
      </c>
      <c r="I42" s="31">
        <v>2.0458499999999997</v>
      </c>
      <c r="K42" s="29">
        <v>55</v>
      </c>
      <c r="L42" s="29" t="s">
        <v>26</v>
      </c>
      <c r="M42" s="29" t="str">
        <f t="shared" si="1"/>
        <v>55H</v>
      </c>
      <c r="N42" s="31">
        <v>3.7714800000000004</v>
      </c>
      <c r="P42" s="29">
        <v>55</v>
      </c>
      <c r="Q42" s="29" t="s">
        <v>26</v>
      </c>
      <c r="R42" s="29" t="str">
        <f t="shared" si="3"/>
        <v>55H</v>
      </c>
      <c r="S42" s="31">
        <v>2.0458499999999997</v>
      </c>
    </row>
    <row r="43" spans="1:19" x14ac:dyDescent="0.25">
      <c r="A43" s="29">
        <v>56</v>
      </c>
      <c r="B43" s="29" t="s">
        <v>26</v>
      </c>
      <c r="C43" s="29" t="str">
        <f t="shared" si="4"/>
        <v>56H</v>
      </c>
      <c r="D43" s="31">
        <v>4.1628600000000002</v>
      </c>
      <c r="F43" s="29">
        <v>56</v>
      </c>
      <c r="G43" s="29" t="s">
        <v>26</v>
      </c>
      <c r="H43" s="29" t="str">
        <f t="shared" si="2"/>
        <v>56H</v>
      </c>
      <c r="I43" s="31">
        <v>2.0458499999999997</v>
      </c>
      <c r="K43" s="29">
        <v>56</v>
      </c>
      <c r="L43" s="29" t="s">
        <v>26</v>
      </c>
      <c r="M43" s="29" t="str">
        <f t="shared" si="1"/>
        <v>56H</v>
      </c>
      <c r="N43" s="31">
        <v>4.1628600000000002</v>
      </c>
      <c r="P43" s="29">
        <v>56</v>
      </c>
      <c r="Q43" s="29" t="s">
        <v>26</v>
      </c>
      <c r="R43" s="29" t="str">
        <f t="shared" si="3"/>
        <v>56H</v>
      </c>
      <c r="S43" s="31">
        <v>2.0458499999999997</v>
      </c>
    </row>
    <row r="44" spans="1:19" x14ac:dyDescent="0.25">
      <c r="A44" s="29">
        <v>57</v>
      </c>
      <c r="B44" s="29" t="s">
        <v>26</v>
      </c>
      <c r="C44" s="29" t="str">
        <f t="shared" si="4"/>
        <v>57H</v>
      </c>
      <c r="D44" s="31">
        <v>4.5542400000000001</v>
      </c>
      <c r="F44" s="29">
        <v>57</v>
      </c>
      <c r="G44" s="29" t="s">
        <v>26</v>
      </c>
      <c r="H44" s="29" t="str">
        <f t="shared" si="2"/>
        <v>57H</v>
      </c>
      <c r="I44" s="31">
        <v>2.0458499999999997</v>
      </c>
      <c r="K44" s="29">
        <v>57</v>
      </c>
      <c r="L44" s="29" t="s">
        <v>26</v>
      </c>
      <c r="M44" s="29" t="str">
        <f t="shared" si="1"/>
        <v>57H</v>
      </c>
      <c r="N44" s="31">
        <v>4.5542400000000001</v>
      </c>
      <c r="P44" s="29">
        <v>57</v>
      </c>
      <c r="Q44" s="29" t="s">
        <v>26</v>
      </c>
      <c r="R44" s="29" t="str">
        <f t="shared" si="3"/>
        <v>57H</v>
      </c>
      <c r="S44" s="31">
        <v>2.0458499999999997</v>
      </c>
    </row>
    <row r="45" spans="1:19" x14ac:dyDescent="0.25">
      <c r="A45" s="29">
        <v>58</v>
      </c>
      <c r="B45" s="29" t="s">
        <v>26</v>
      </c>
      <c r="C45" s="29" t="str">
        <f t="shared" si="4"/>
        <v>58H</v>
      </c>
      <c r="D45" s="31">
        <v>5.0167799999999998</v>
      </c>
      <c r="F45" s="29">
        <v>58</v>
      </c>
      <c r="G45" s="29" t="s">
        <v>26</v>
      </c>
      <c r="H45" s="29" t="str">
        <f t="shared" si="2"/>
        <v>58H</v>
      </c>
      <c r="I45" s="31">
        <v>2.0458499999999997</v>
      </c>
      <c r="K45" s="29">
        <v>58</v>
      </c>
      <c r="L45" s="29" t="s">
        <v>26</v>
      </c>
      <c r="M45" s="29" t="str">
        <f t="shared" si="1"/>
        <v>58H</v>
      </c>
      <c r="N45" s="31">
        <v>5.0167799999999998</v>
      </c>
      <c r="P45" s="29">
        <v>58</v>
      </c>
      <c r="Q45" s="29" t="s">
        <v>26</v>
      </c>
      <c r="R45" s="29" t="str">
        <f t="shared" si="3"/>
        <v>58H</v>
      </c>
      <c r="S45" s="31">
        <v>2.0458499999999997</v>
      </c>
    </row>
    <row r="46" spans="1:19" x14ac:dyDescent="0.25">
      <c r="A46" s="29">
        <v>59</v>
      </c>
      <c r="B46" s="29" t="s">
        <v>26</v>
      </c>
      <c r="C46" s="29" t="str">
        <f t="shared" si="4"/>
        <v>59H</v>
      </c>
      <c r="D46" s="31">
        <v>5.4793199999999995</v>
      </c>
      <c r="F46" s="29">
        <v>59</v>
      </c>
      <c r="G46" s="29" t="s">
        <v>26</v>
      </c>
      <c r="H46" s="29" t="str">
        <f t="shared" si="2"/>
        <v>59H</v>
      </c>
      <c r="I46" s="31">
        <v>2.0458499999999997</v>
      </c>
      <c r="K46" s="29">
        <v>59</v>
      </c>
      <c r="L46" s="29" t="s">
        <v>26</v>
      </c>
      <c r="M46" s="29" t="str">
        <f t="shared" si="1"/>
        <v>59H</v>
      </c>
      <c r="N46" s="31">
        <v>5.4793199999999995</v>
      </c>
      <c r="P46" s="29">
        <v>59</v>
      </c>
      <c r="Q46" s="29" t="s">
        <v>26</v>
      </c>
      <c r="R46" s="29" t="str">
        <f t="shared" si="3"/>
        <v>59H</v>
      </c>
      <c r="S46" s="31">
        <v>2.0458499999999997</v>
      </c>
    </row>
    <row r="47" spans="1:19" x14ac:dyDescent="0.25">
      <c r="A47" s="29">
        <v>60</v>
      </c>
      <c r="B47" s="29" t="s">
        <v>26</v>
      </c>
      <c r="C47" s="29" t="str">
        <f t="shared" si="4"/>
        <v>60H</v>
      </c>
      <c r="D47" s="31">
        <v>5.9507549999999991</v>
      </c>
      <c r="F47" s="29">
        <v>60</v>
      </c>
      <c r="G47" s="29" t="s">
        <v>26</v>
      </c>
      <c r="H47" s="29" t="str">
        <f t="shared" si="2"/>
        <v>60H</v>
      </c>
      <c r="I47" s="31">
        <v>2.0458499999999997</v>
      </c>
      <c r="K47" s="29">
        <v>60</v>
      </c>
      <c r="L47" s="29" t="s">
        <v>26</v>
      </c>
      <c r="M47" s="29" t="str">
        <f t="shared" si="1"/>
        <v>60H</v>
      </c>
      <c r="N47" s="31">
        <v>5.9507549999999991</v>
      </c>
      <c r="P47" s="29">
        <v>60</v>
      </c>
      <c r="Q47" s="29" t="s">
        <v>26</v>
      </c>
      <c r="R47" s="29" t="str">
        <f t="shared" si="3"/>
        <v>60H</v>
      </c>
      <c r="S47" s="31">
        <v>2.0458499999999997</v>
      </c>
    </row>
    <row r="48" spans="1:19" x14ac:dyDescent="0.25">
      <c r="A48" s="29">
        <v>61</v>
      </c>
      <c r="B48" s="29" t="s">
        <v>26</v>
      </c>
      <c r="C48" s="29" t="str">
        <f t="shared" si="4"/>
        <v>61H</v>
      </c>
      <c r="D48" s="31">
        <v>6.5111400000000001</v>
      </c>
      <c r="F48" s="29">
        <v>61</v>
      </c>
      <c r="G48" s="29" t="s">
        <v>26</v>
      </c>
      <c r="H48" s="29" t="str">
        <f t="shared" si="2"/>
        <v>61H</v>
      </c>
      <c r="I48" s="31">
        <v>2.0458499999999997</v>
      </c>
      <c r="K48" s="29">
        <v>61</v>
      </c>
      <c r="L48" s="29" t="s">
        <v>26</v>
      </c>
      <c r="M48" s="29" t="str">
        <f t="shared" si="1"/>
        <v>61H</v>
      </c>
      <c r="N48" s="31">
        <v>6.5111400000000001</v>
      </c>
      <c r="P48" s="29">
        <v>61</v>
      </c>
      <c r="Q48" s="29" t="s">
        <v>26</v>
      </c>
      <c r="R48" s="29" t="str">
        <f t="shared" si="3"/>
        <v>61H</v>
      </c>
      <c r="S48" s="31">
        <v>2.0458499999999997</v>
      </c>
    </row>
    <row r="49" spans="1:19" x14ac:dyDescent="0.25">
      <c r="A49" s="29">
        <v>62</v>
      </c>
      <c r="B49" s="29" t="s">
        <v>26</v>
      </c>
      <c r="C49" s="29" t="str">
        <f t="shared" si="4"/>
        <v>62H</v>
      </c>
      <c r="D49" s="31">
        <v>7.02705</v>
      </c>
      <c r="F49" s="29">
        <v>62</v>
      </c>
      <c r="G49" s="29" t="s">
        <v>26</v>
      </c>
      <c r="H49" s="29" t="str">
        <f t="shared" si="2"/>
        <v>62H</v>
      </c>
      <c r="I49" s="31">
        <v>2.0458499999999997</v>
      </c>
      <c r="K49" s="29">
        <v>62</v>
      </c>
      <c r="L49" s="29" t="s">
        <v>26</v>
      </c>
      <c r="M49" s="29" t="str">
        <f t="shared" si="1"/>
        <v>62H</v>
      </c>
      <c r="N49" s="31">
        <v>7.02705</v>
      </c>
      <c r="P49" s="29">
        <v>62</v>
      </c>
      <c r="Q49" s="29" t="s">
        <v>26</v>
      </c>
      <c r="R49" s="29" t="str">
        <f t="shared" si="3"/>
        <v>62H</v>
      </c>
      <c r="S49" s="31">
        <v>2.0458499999999997</v>
      </c>
    </row>
    <row r="50" spans="1:19" x14ac:dyDescent="0.25">
      <c r="A50" s="29">
        <v>63</v>
      </c>
      <c r="B50" s="29" t="s">
        <v>26</v>
      </c>
      <c r="C50" s="29" t="str">
        <f t="shared" si="4"/>
        <v>63H</v>
      </c>
      <c r="D50" s="31">
        <v>7.667489999999999</v>
      </c>
      <c r="F50" s="29">
        <v>63</v>
      </c>
      <c r="G50" s="29" t="s">
        <v>26</v>
      </c>
      <c r="H50" s="29" t="str">
        <f t="shared" si="2"/>
        <v>63H</v>
      </c>
      <c r="I50" s="31">
        <v>2.0458499999999997</v>
      </c>
      <c r="K50" s="29">
        <v>63</v>
      </c>
      <c r="L50" s="29" t="s">
        <v>26</v>
      </c>
      <c r="M50" s="29" t="str">
        <f t="shared" si="1"/>
        <v>63H</v>
      </c>
      <c r="N50" s="31">
        <v>7.667489999999999</v>
      </c>
      <c r="P50" s="29">
        <v>63</v>
      </c>
      <c r="Q50" s="29" t="s">
        <v>26</v>
      </c>
      <c r="R50" s="29" t="str">
        <f t="shared" si="3"/>
        <v>63H</v>
      </c>
      <c r="S50" s="31">
        <v>2.0458499999999997</v>
      </c>
    </row>
    <row r="51" spans="1:19" x14ac:dyDescent="0.25">
      <c r="A51" s="29">
        <v>64</v>
      </c>
      <c r="B51" s="29" t="s">
        <v>26</v>
      </c>
      <c r="C51" s="29" t="str">
        <f t="shared" si="4"/>
        <v>64H</v>
      </c>
      <c r="D51" s="31">
        <v>8.352405000000001</v>
      </c>
      <c r="F51" s="29">
        <v>64</v>
      </c>
      <c r="G51" s="29" t="s">
        <v>26</v>
      </c>
      <c r="H51" s="29" t="str">
        <f t="shared" si="2"/>
        <v>64H</v>
      </c>
      <c r="I51" s="31">
        <v>2.0458499999999997</v>
      </c>
      <c r="K51" s="29">
        <v>64</v>
      </c>
      <c r="L51" s="29" t="s">
        <v>26</v>
      </c>
      <c r="M51" s="29" t="str">
        <f t="shared" si="1"/>
        <v>64H</v>
      </c>
      <c r="N51" s="31">
        <v>8.352405000000001</v>
      </c>
      <c r="P51" s="29">
        <v>64</v>
      </c>
      <c r="Q51" s="29" t="s">
        <v>26</v>
      </c>
      <c r="R51" s="29" t="str">
        <f t="shared" si="3"/>
        <v>64H</v>
      </c>
      <c r="S51" s="31">
        <v>2.0458499999999997</v>
      </c>
    </row>
    <row r="52" spans="1:19" x14ac:dyDescent="0.25">
      <c r="A52" s="29">
        <v>20</v>
      </c>
      <c r="B52" s="29" t="s">
        <v>23</v>
      </c>
      <c r="C52" s="29" t="str">
        <f t="shared" ref="C52:C96" si="5">CONCATENATE(A52,B52)</f>
        <v>20M</v>
      </c>
      <c r="D52" s="31">
        <v>0.31</v>
      </c>
      <c r="F52" s="29">
        <v>20</v>
      </c>
      <c r="G52" s="29" t="s">
        <v>23</v>
      </c>
      <c r="H52" s="29" t="str">
        <f t="shared" ref="H52:H96" si="6">CONCATENATE(F52,G52)</f>
        <v>20M</v>
      </c>
      <c r="I52" s="31">
        <v>0.28999999999999998</v>
      </c>
      <c r="K52" s="29">
        <v>20</v>
      </c>
      <c r="L52" s="29" t="s">
        <v>23</v>
      </c>
      <c r="M52" s="29" t="str">
        <f t="shared" ref="M52:M96" si="7">CONCATENATE(K52,L52)</f>
        <v>20M</v>
      </c>
      <c r="N52" s="31">
        <v>0.66712499999999997</v>
      </c>
      <c r="P52" s="29">
        <v>20</v>
      </c>
      <c r="Q52" s="29" t="s">
        <v>23</v>
      </c>
      <c r="R52" s="29" t="str">
        <f t="shared" ref="R52:R96" si="8">CONCATENATE(P52,Q52)</f>
        <v>20M</v>
      </c>
      <c r="S52" s="31">
        <v>0.40917000000000003</v>
      </c>
    </row>
    <row r="53" spans="1:19" x14ac:dyDescent="0.25">
      <c r="A53" s="29">
        <v>21</v>
      </c>
      <c r="B53" s="29" t="s">
        <v>23</v>
      </c>
      <c r="C53" s="29" t="str">
        <f t="shared" si="5"/>
        <v>21M</v>
      </c>
      <c r="D53" s="31">
        <v>0.32</v>
      </c>
      <c r="F53" s="29">
        <v>21</v>
      </c>
      <c r="G53" s="29" t="s">
        <v>23</v>
      </c>
      <c r="H53" s="29" t="str">
        <f t="shared" si="6"/>
        <v>21M</v>
      </c>
      <c r="I53" s="31">
        <v>0.28999999999999998</v>
      </c>
      <c r="K53" s="29">
        <v>21</v>
      </c>
      <c r="L53" s="29" t="s">
        <v>23</v>
      </c>
      <c r="M53" s="29" t="str">
        <f t="shared" si="7"/>
        <v>21M</v>
      </c>
      <c r="N53" s="31">
        <v>0.66712499999999997</v>
      </c>
      <c r="P53" s="29">
        <v>21</v>
      </c>
      <c r="Q53" s="29" t="s">
        <v>23</v>
      </c>
      <c r="R53" s="29" t="str">
        <f t="shared" si="8"/>
        <v>21M</v>
      </c>
      <c r="S53" s="31">
        <v>0.40917000000000003</v>
      </c>
    </row>
    <row r="54" spans="1:19" x14ac:dyDescent="0.25">
      <c r="A54" s="29">
        <v>22</v>
      </c>
      <c r="B54" s="29" t="s">
        <v>23</v>
      </c>
      <c r="C54" s="29" t="str">
        <f t="shared" si="5"/>
        <v>22M</v>
      </c>
      <c r="D54" s="31">
        <v>0.32</v>
      </c>
      <c r="F54" s="29">
        <v>22</v>
      </c>
      <c r="G54" s="29" t="s">
        <v>23</v>
      </c>
      <c r="H54" s="29" t="str">
        <f t="shared" si="6"/>
        <v>22M</v>
      </c>
      <c r="I54" s="31">
        <v>0.28999999999999998</v>
      </c>
      <c r="K54" s="29">
        <v>22</v>
      </c>
      <c r="L54" s="29" t="s">
        <v>23</v>
      </c>
      <c r="M54" s="29" t="str">
        <f t="shared" si="7"/>
        <v>22M</v>
      </c>
      <c r="N54" s="31">
        <v>0.66712499999999997</v>
      </c>
      <c r="P54" s="29">
        <v>22</v>
      </c>
      <c r="Q54" s="29" t="s">
        <v>23</v>
      </c>
      <c r="R54" s="29" t="str">
        <f t="shared" si="8"/>
        <v>22M</v>
      </c>
      <c r="S54" s="31">
        <v>0.40917000000000003</v>
      </c>
    </row>
    <row r="55" spans="1:19" x14ac:dyDescent="0.25">
      <c r="A55" s="29">
        <v>23</v>
      </c>
      <c r="B55" s="29" t="s">
        <v>23</v>
      </c>
      <c r="C55" s="29" t="str">
        <f t="shared" si="5"/>
        <v>23M</v>
      </c>
      <c r="D55" s="31">
        <v>0.33</v>
      </c>
      <c r="F55" s="29">
        <v>23</v>
      </c>
      <c r="G55" s="29" t="s">
        <v>23</v>
      </c>
      <c r="H55" s="29" t="str">
        <f t="shared" si="6"/>
        <v>23M</v>
      </c>
      <c r="I55" s="31">
        <v>0.28999999999999998</v>
      </c>
      <c r="K55" s="29">
        <v>23</v>
      </c>
      <c r="L55" s="29" t="s">
        <v>23</v>
      </c>
      <c r="M55" s="29" t="str">
        <f t="shared" si="7"/>
        <v>23M</v>
      </c>
      <c r="N55" s="31">
        <v>0.66712499999999997</v>
      </c>
      <c r="P55" s="29">
        <v>23</v>
      </c>
      <c r="Q55" s="29" t="s">
        <v>23</v>
      </c>
      <c r="R55" s="29" t="str">
        <f t="shared" si="8"/>
        <v>23M</v>
      </c>
      <c r="S55" s="31">
        <v>0.40917000000000003</v>
      </c>
    </row>
    <row r="56" spans="1:19" x14ac:dyDescent="0.25">
      <c r="A56" s="29">
        <v>24</v>
      </c>
      <c r="B56" s="29" t="s">
        <v>23</v>
      </c>
      <c r="C56" s="29" t="str">
        <f t="shared" si="5"/>
        <v>24M</v>
      </c>
      <c r="D56" s="31">
        <v>0.33</v>
      </c>
      <c r="F56" s="29">
        <v>24</v>
      </c>
      <c r="G56" s="29" t="s">
        <v>23</v>
      </c>
      <c r="H56" s="29" t="str">
        <f t="shared" si="6"/>
        <v>24M</v>
      </c>
      <c r="I56" s="31">
        <v>0.28999999999999998</v>
      </c>
      <c r="K56" s="29">
        <v>24</v>
      </c>
      <c r="L56" s="29" t="s">
        <v>23</v>
      </c>
      <c r="M56" s="29" t="str">
        <f t="shared" si="7"/>
        <v>24M</v>
      </c>
      <c r="N56" s="31">
        <v>0.66712499999999997</v>
      </c>
      <c r="P56" s="29">
        <v>24</v>
      </c>
      <c r="Q56" s="29" t="s">
        <v>23</v>
      </c>
      <c r="R56" s="29" t="str">
        <f t="shared" si="8"/>
        <v>24M</v>
      </c>
      <c r="S56" s="31">
        <v>0.40917000000000003</v>
      </c>
    </row>
    <row r="57" spans="1:19" x14ac:dyDescent="0.25">
      <c r="A57" s="29">
        <v>25</v>
      </c>
      <c r="B57" s="29" t="s">
        <v>23</v>
      </c>
      <c r="C57" s="29" t="str">
        <f t="shared" si="5"/>
        <v>25M</v>
      </c>
      <c r="D57" s="31">
        <v>0.34</v>
      </c>
      <c r="F57" s="29">
        <v>25</v>
      </c>
      <c r="G57" s="29" t="s">
        <v>23</v>
      </c>
      <c r="H57" s="29" t="str">
        <f t="shared" si="6"/>
        <v>25M</v>
      </c>
      <c r="I57" s="31">
        <v>0.28999999999999998</v>
      </c>
      <c r="K57" s="29">
        <v>25</v>
      </c>
      <c r="L57" s="29" t="s">
        <v>23</v>
      </c>
      <c r="M57" s="29" t="str">
        <f t="shared" si="7"/>
        <v>25M</v>
      </c>
      <c r="N57" s="31">
        <v>0.66712499999999997</v>
      </c>
      <c r="P57" s="29">
        <v>25</v>
      </c>
      <c r="Q57" s="29" t="s">
        <v>23</v>
      </c>
      <c r="R57" s="29" t="str">
        <f t="shared" si="8"/>
        <v>25M</v>
      </c>
      <c r="S57" s="31">
        <v>0.40917000000000003</v>
      </c>
    </row>
    <row r="58" spans="1:19" x14ac:dyDescent="0.25">
      <c r="A58" s="29">
        <v>26</v>
      </c>
      <c r="B58" s="29" t="s">
        <v>23</v>
      </c>
      <c r="C58" s="29" t="str">
        <f t="shared" si="5"/>
        <v>26M</v>
      </c>
      <c r="D58" s="31">
        <v>0.33</v>
      </c>
      <c r="F58" s="29">
        <v>26</v>
      </c>
      <c r="G58" s="29" t="s">
        <v>23</v>
      </c>
      <c r="H58" s="29" t="str">
        <f t="shared" si="6"/>
        <v>26M</v>
      </c>
      <c r="I58" s="31">
        <v>0.28999999999999998</v>
      </c>
      <c r="K58" s="29">
        <v>26</v>
      </c>
      <c r="L58" s="29" t="s">
        <v>23</v>
      </c>
      <c r="M58" s="29" t="str">
        <f t="shared" si="7"/>
        <v>26M</v>
      </c>
      <c r="N58" s="31">
        <v>0.67602000000000007</v>
      </c>
      <c r="P58" s="29">
        <v>26</v>
      </c>
      <c r="Q58" s="29" t="s">
        <v>23</v>
      </c>
      <c r="R58" s="29" t="str">
        <f t="shared" si="8"/>
        <v>26M</v>
      </c>
      <c r="S58" s="31">
        <v>0.40917000000000003</v>
      </c>
    </row>
    <row r="59" spans="1:19" x14ac:dyDescent="0.25">
      <c r="A59" s="29">
        <v>27</v>
      </c>
      <c r="B59" s="29" t="s">
        <v>23</v>
      </c>
      <c r="C59" s="29" t="str">
        <f t="shared" si="5"/>
        <v>27M</v>
      </c>
      <c r="D59" s="31">
        <v>0.33</v>
      </c>
      <c r="F59" s="29">
        <v>27</v>
      </c>
      <c r="G59" s="29" t="s">
        <v>23</v>
      </c>
      <c r="H59" s="29" t="str">
        <f t="shared" si="6"/>
        <v>27M</v>
      </c>
      <c r="I59" s="31">
        <v>0.28999999999999998</v>
      </c>
      <c r="K59" s="29">
        <v>27</v>
      </c>
      <c r="L59" s="29" t="s">
        <v>23</v>
      </c>
      <c r="M59" s="29" t="str">
        <f t="shared" si="7"/>
        <v>27M</v>
      </c>
      <c r="N59" s="31">
        <v>0.67602000000000007</v>
      </c>
      <c r="P59" s="29">
        <v>27</v>
      </c>
      <c r="Q59" s="29" t="s">
        <v>23</v>
      </c>
      <c r="R59" s="29" t="str">
        <f t="shared" si="8"/>
        <v>27M</v>
      </c>
      <c r="S59" s="31">
        <v>0.40917000000000003</v>
      </c>
    </row>
    <row r="60" spans="1:19" x14ac:dyDescent="0.25">
      <c r="A60" s="29">
        <v>28</v>
      </c>
      <c r="B60" s="29" t="s">
        <v>23</v>
      </c>
      <c r="C60" s="29" t="str">
        <f t="shared" si="5"/>
        <v>28M</v>
      </c>
      <c r="D60" s="31">
        <v>0.32</v>
      </c>
      <c r="F60" s="29">
        <v>28</v>
      </c>
      <c r="G60" s="29" t="s">
        <v>23</v>
      </c>
      <c r="H60" s="29" t="str">
        <f t="shared" si="6"/>
        <v>28M</v>
      </c>
      <c r="I60" s="31">
        <v>0.28999999999999998</v>
      </c>
      <c r="K60" s="29">
        <v>28</v>
      </c>
      <c r="L60" s="29" t="s">
        <v>23</v>
      </c>
      <c r="M60" s="29" t="str">
        <f t="shared" si="7"/>
        <v>28M</v>
      </c>
      <c r="N60" s="31">
        <v>0.68491499999999994</v>
      </c>
      <c r="P60" s="29">
        <v>28</v>
      </c>
      <c r="Q60" s="29" t="s">
        <v>23</v>
      </c>
      <c r="R60" s="29" t="str">
        <f t="shared" si="8"/>
        <v>28M</v>
      </c>
      <c r="S60" s="31">
        <v>0.40917000000000003</v>
      </c>
    </row>
    <row r="61" spans="1:19" x14ac:dyDescent="0.25">
      <c r="A61" s="29">
        <v>29</v>
      </c>
      <c r="B61" s="29" t="s">
        <v>23</v>
      </c>
      <c r="C61" s="29" t="str">
        <f t="shared" si="5"/>
        <v>29M</v>
      </c>
      <c r="D61" s="31">
        <v>0.31</v>
      </c>
      <c r="F61" s="29">
        <v>29</v>
      </c>
      <c r="G61" s="29" t="s">
        <v>23</v>
      </c>
      <c r="H61" s="29" t="str">
        <f t="shared" si="6"/>
        <v>29M</v>
      </c>
      <c r="I61" s="31">
        <v>0.28999999999999998</v>
      </c>
      <c r="K61" s="29">
        <v>29</v>
      </c>
      <c r="L61" s="29" t="s">
        <v>23</v>
      </c>
      <c r="M61" s="29" t="str">
        <f t="shared" si="7"/>
        <v>29M</v>
      </c>
      <c r="N61" s="31">
        <v>0.69381000000000004</v>
      </c>
      <c r="P61" s="29">
        <v>29</v>
      </c>
      <c r="Q61" s="29" t="s">
        <v>23</v>
      </c>
      <c r="R61" s="29" t="str">
        <f t="shared" si="8"/>
        <v>29M</v>
      </c>
      <c r="S61" s="31">
        <v>0.40917000000000003</v>
      </c>
    </row>
    <row r="62" spans="1:19" x14ac:dyDescent="0.25">
      <c r="A62" s="29">
        <v>30</v>
      </c>
      <c r="B62" s="29" t="s">
        <v>23</v>
      </c>
      <c r="C62" s="29" t="str">
        <f t="shared" si="5"/>
        <v>30M</v>
      </c>
      <c r="D62" s="31">
        <v>0.31</v>
      </c>
      <c r="F62" s="29">
        <v>30</v>
      </c>
      <c r="G62" s="29" t="s">
        <v>23</v>
      </c>
      <c r="H62" s="29" t="str">
        <f t="shared" si="6"/>
        <v>30M</v>
      </c>
      <c r="I62" s="31">
        <v>0.28999999999999998</v>
      </c>
      <c r="K62" s="29">
        <v>30</v>
      </c>
      <c r="L62" s="29" t="s">
        <v>23</v>
      </c>
      <c r="M62" s="29" t="str">
        <f t="shared" si="7"/>
        <v>30M</v>
      </c>
      <c r="N62" s="31">
        <v>0.71160000000000001</v>
      </c>
      <c r="P62" s="29">
        <v>30</v>
      </c>
      <c r="Q62" s="29" t="s">
        <v>23</v>
      </c>
      <c r="R62" s="29" t="str">
        <f t="shared" si="8"/>
        <v>30M</v>
      </c>
      <c r="S62" s="31">
        <v>0.40917000000000003</v>
      </c>
    </row>
    <row r="63" spans="1:19" x14ac:dyDescent="0.25">
      <c r="A63" s="29">
        <v>31</v>
      </c>
      <c r="B63" s="29" t="s">
        <v>23</v>
      </c>
      <c r="C63" s="29" t="str">
        <f t="shared" si="5"/>
        <v>31M</v>
      </c>
      <c r="D63" s="31">
        <v>0.31</v>
      </c>
      <c r="F63" s="29">
        <v>31</v>
      </c>
      <c r="G63" s="29" t="s">
        <v>23</v>
      </c>
      <c r="H63" s="29" t="str">
        <f t="shared" si="6"/>
        <v>31M</v>
      </c>
      <c r="I63" s="31">
        <v>0.28999999999999998</v>
      </c>
      <c r="K63" s="29">
        <v>31</v>
      </c>
      <c r="L63" s="29" t="s">
        <v>23</v>
      </c>
      <c r="M63" s="29" t="str">
        <f t="shared" si="7"/>
        <v>31M</v>
      </c>
      <c r="N63" s="31">
        <v>0.72938999999999998</v>
      </c>
      <c r="P63" s="29">
        <v>31</v>
      </c>
      <c r="Q63" s="29" t="s">
        <v>23</v>
      </c>
      <c r="R63" s="29" t="str">
        <f t="shared" si="8"/>
        <v>31M</v>
      </c>
      <c r="S63" s="31">
        <v>0.40917000000000003</v>
      </c>
    </row>
    <row r="64" spans="1:19" x14ac:dyDescent="0.25">
      <c r="A64" s="29">
        <v>32</v>
      </c>
      <c r="B64" s="29" t="s">
        <v>23</v>
      </c>
      <c r="C64" s="29" t="str">
        <f t="shared" si="5"/>
        <v>32M</v>
      </c>
      <c r="D64" s="31">
        <v>0.32</v>
      </c>
      <c r="F64" s="29">
        <v>32</v>
      </c>
      <c r="G64" s="29" t="s">
        <v>23</v>
      </c>
      <c r="H64" s="29" t="str">
        <f t="shared" si="6"/>
        <v>32M</v>
      </c>
      <c r="I64" s="31">
        <v>0.28999999999999998</v>
      </c>
      <c r="K64" s="29">
        <v>32</v>
      </c>
      <c r="L64" s="29" t="s">
        <v>23</v>
      </c>
      <c r="M64" s="29" t="str">
        <f t="shared" si="7"/>
        <v>32M</v>
      </c>
      <c r="N64" s="31">
        <v>0.74718000000000007</v>
      </c>
      <c r="P64" s="29">
        <v>32</v>
      </c>
      <c r="Q64" s="29" t="s">
        <v>23</v>
      </c>
      <c r="R64" s="29" t="str">
        <f t="shared" si="8"/>
        <v>32M</v>
      </c>
      <c r="S64" s="31">
        <v>0.40917000000000003</v>
      </c>
    </row>
    <row r="65" spans="1:19" x14ac:dyDescent="0.25">
      <c r="A65" s="29">
        <v>33</v>
      </c>
      <c r="B65" s="29" t="s">
        <v>23</v>
      </c>
      <c r="C65" s="29" t="str">
        <f t="shared" si="5"/>
        <v>33M</v>
      </c>
      <c r="D65" s="31">
        <v>0.33</v>
      </c>
      <c r="F65" s="29">
        <v>33</v>
      </c>
      <c r="G65" s="29" t="s">
        <v>23</v>
      </c>
      <c r="H65" s="29" t="str">
        <f t="shared" si="6"/>
        <v>33M</v>
      </c>
      <c r="I65" s="31">
        <v>0.28999999999999998</v>
      </c>
      <c r="K65" s="29">
        <v>33</v>
      </c>
      <c r="L65" s="29" t="s">
        <v>23</v>
      </c>
      <c r="M65" s="29" t="str">
        <f t="shared" si="7"/>
        <v>33M</v>
      </c>
      <c r="N65" s="31">
        <v>0.77386500000000003</v>
      </c>
      <c r="P65" s="29">
        <v>33</v>
      </c>
      <c r="Q65" s="29" t="s">
        <v>23</v>
      </c>
      <c r="R65" s="29" t="str">
        <f t="shared" si="8"/>
        <v>33M</v>
      </c>
      <c r="S65" s="31">
        <v>0.40917000000000003</v>
      </c>
    </row>
    <row r="66" spans="1:19" x14ac:dyDescent="0.25">
      <c r="A66" s="29">
        <v>34</v>
      </c>
      <c r="B66" s="29" t="s">
        <v>23</v>
      </c>
      <c r="C66" s="29" t="str">
        <f t="shared" si="5"/>
        <v>34M</v>
      </c>
      <c r="D66" s="31">
        <v>0.36</v>
      </c>
      <c r="F66" s="29">
        <v>34</v>
      </c>
      <c r="G66" s="29" t="s">
        <v>23</v>
      </c>
      <c r="H66" s="29" t="str">
        <f t="shared" si="6"/>
        <v>34M</v>
      </c>
      <c r="I66" s="31">
        <v>0.28999999999999998</v>
      </c>
      <c r="K66" s="29">
        <v>34</v>
      </c>
      <c r="L66" s="29" t="s">
        <v>23</v>
      </c>
      <c r="M66" s="29" t="str">
        <f t="shared" si="7"/>
        <v>34M</v>
      </c>
      <c r="N66" s="31">
        <v>0.80054999999999998</v>
      </c>
      <c r="P66" s="29">
        <v>34</v>
      </c>
      <c r="Q66" s="29" t="s">
        <v>23</v>
      </c>
      <c r="R66" s="29" t="str">
        <f t="shared" si="8"/>
        <v>34M</v>
      </c>
      <c r="S66" s="31">
        <v>0.40917000000000003</v>
      </c>
    </row>
    <row r="67" spans="1:19" x14ac:dyDescent="0.25">
      <c r="A67" s="29">
        <v>35</v>
      </c>
      <c r="B67" s="29" t="s">
        <v>23</v>
      </c>
      <c r="C67" s="29" t="str">
        <f t="shared" si="5"/>
        <v>35M</v>
      </c>
      <c r="D67" s="31">
        <v>0.4</v>
      </c>
      <c r="F67" s="29">
        <v>35</v>
      </c>
      <c r="G67" s="29" t="s">
        <v>23</v>
      </c>
      <c r="H67" s="29" t="str">
        <f t="shared" si="6"/>
        <v>35M</v>
      </c>
      <c r="I67" s="31">
        <v>0.28999999999999998</v>
      </c>
      <c r="K67" s="29">
        <v>35</v>
      </c>
      <c r="L67" s="29" t="s">
        <v>23</v>
      </c>
      <c r="M67" s="29" t="str">
        <f t="shared" si="7"/>
        <v>35M</v>
      </c>
      <c r="N67" s="31">
        <v>0.83612999999999993</v>
      </c>
      <c r="P67" s="29">
        <v>35</v>
      </c>
      <c r="Q67" s="29" t="s">
        <v>23</v>
      </c>
      <c r="R67" s="29" t="str">
        <f t="shared" si="8"/>
        <v>35M</v>
      </c>
      <c r="S67" s="31">
        <v>0.40917000000000003</v>
      </c>
    </row>
    <row r="68" spans="1:19" x14ac:dyDescent="0.25">
      <c r="A68" s="29">
        <v>36</v>
      </c>
      <c r="B68" s="29" t="s">
        <v>23</v>
      </c>
      <c r="C68" s="29" t="str">
        <f t="shared" si="5"/>
        <v>36M</v>
      </c>
      <c r="D68" s="31">
        <v>0.45</v>
      </c>
      <c r="F68" s="29">
        <v>36</v>
      </c>
      <c r="G68" s="29" t="s">
        <v>23</v>
      </c>
      <c r="H68" s="29" t="str">
        <f t="shared" si="6"/>
        <v>36M</v>
      </c>
      <c r="I68" s="31">
        <v>0.28999999999999998</v>
      </c>
      <c r="K68" s="29">
        <v>36</v>
      </c>
      <c r="L68" s="29" t="s">
        <v>23</v>
      </c>
      <c r="M68" s="29" t="str">
        <f t="shared" si="7"/>
        <v>36M</v>
      </c>
      <c r="N68" s="31">
        <v>0.88060499999999997</v>
      </c>
      <c r="P68" s="29">
        <v>36</v>
      </c>
      <c r="Q68" s="29" t="s">
        <v>23</v>
      </c>
      <c r="R68" s="29" t="str">
        <f t="shared" si="8"/>
        <v>36M</v>
      </c>
      <c r="S68" s="31">
        <v>0.40917000000000003</v>
      </c>
    </row>
    <row r="69" spans="1:19" x14ac:dyDescent="0.25">
      <c r="A69" s="29">
        <v>37</v>
      </c>
      <c r="B69" s="29" t="s">
        <v>23</v>
      </c>
      <c r="C69" s="29" t="str">
        <f t="shared" si="5"/>
        <v>37M</v>
      </c>
      <c r="D69" s="31">
        <v>0.5</v>
      </c>
      <c r="F69" s="29">
        <v>37</v>
      </c>
      <c r="G69" s="29" t="s">
        <v>23</v>
      </c>
      <c r="H69" s="29" t="str">
        <f t="shared" si="6"/>
        <v>37M</v>
      </c>
      <c r="I69" s="31">
        <v>0.28999999999999998</v>
      </c>
      <c r="K69" s="29">
        <v>37</v>
      </c>
      <c r="L69" s="29" t="s">
        <v>23</v>
      </c>
      <c r="M69" s="29" t="str">
        <f t="shared" si="7"/>
        <v>37M</v>
      </c>
      <c r="N69" s="31">
        <v>0.92507999999999979</v>
      </c>
      <c r="P69" s="29">
        <v>37</v>
      </c>
      <c r="Q69" s="29" t="s">
        <v>23</v>
      </c>
      <c r="R69" s="29" t="str">
        <f t="shared" si="8"/>
        <v>37M</v>
      </c>
      <c r="S69" s="31">
        <v>0.40917000000000003</v>
      </c>
    </row>
    <row r="70" spans="1:19" x14ac:dyDescent="0.25">
      <c r="A70" s="29">
        <v>38</v>
      </c>
      <c r="B70" s="29" t="s">
        <v>23</v>
      </c>
      <c r="C70" s="29" t="str">
        <f t="shared" si="5"/>
        <v>38M</v>
      </c>
      <c r="D70" s="31">
        <v>0.56000000000000005</v>
      </c>
      <c r="F70" s="29">
        <v>38</v>
      </c>
      <c r="G70" s="29" t="s">
        <v>23</v>
      </c>
      <c r="H70" s="29" t="str">
        <f t="shared" si="6"/>
        <v>38M</v>
      </c>
      <c r="I70" s="31">
        <v>0.28999999999999998</v>
      </c>
      <c r="K70" s="29">
        <v>38</v>
      </c>
      <c r="L70" s="29" t="s">
        <v>23</v>
      </c>
      <c r="M70" s="29" t="str">
        <f t="shared" si="7"/>
        <v>38M</v>
      </c>
      <c r="N70" s="31">
        <v>0.97845000000000004</v>
      </c>
      <c r="P70" s="29">
        <v>38</v>
      </c>
      <c r="Q70" s="29" t="s">
        <v>23</v>
      </c>
      <c r="R70" s="29" t="str">
        <f t="shared" si="8"/>
        <v>38M</v>
      </c>
      <c r="S70" s="31">
        <v>0.40917000000000003</v>
      </c>
    </row>
    <row r="71" spans="1:19" x14ac:dyDescent="0.25">
      <c r="A71" s="29">
        <v>39</v>
      </c>
      <c r="B71" s="29" t="s">
        <v>23</v>
      </c>
      <c r="C71" s="29" t="str">
        <f t="shared" si="5"/>
        <v>39M</v>
      </c>
      <c r="D71" s="31">
        <v>0.62</v>
      </c>
      <c r="F71" s="29">
        <v>39</v>
      </c>
      <c r="G71" s="29" t="s">
        <v>23</v>
      </c>
      <c r="H71" s="29" t="str">
        <f t="shared" si="6"/>
        <v>39M</v>
      </c>
      <c r="I71" s="31">
        <v>0.28999999999999998</v>
      </c>
      <c r="K71" s="29">
        <v>39</v>
      </c>
      <c r="L71" s="29" t="s">
        <v>23</v>
      </c>
      <c r="M71" s="29" t="str">
        <f t="shared" si="7"/>
        <v>39M</v>
      </c>
      <c r="N71" s="31">
        <v>1.03182</v>
      </c>
      <c r="P71" s="29">
        <v>39</v>
      </c>
      <c r="Q71" s="29" t="s">
        <v>23</v>
      </c>
      <c r="R71" s="29" t="str">
        <f t="shared" si="8"/>
        <v>39M</v>
      </c>
      <c r="S71" s="31">
        <v>0.40917000000000003</v>
      </c>
    </row>
    <row r="72" spans="1:19" x14ac:dyDescent="0.25">
      <c r="A72" s="29">
        <v>40</v>
      </c>
      <c r="B72" s="29" t="s">
        <v>23</v>
      </c>
      <c r="C72" s="29" t="str">
        <f t="shared" si="5"/>
        <v>40M</v>
      </c>
      <c r="D72" s="31">
        <v>0.69</v>
      </c>
      <c r="F72" s="29">
        <v>40</v>
      </c>
      <c r="G72" s="29" t="s">
        <v>23</v>
      </c>
      <c r="H72" s="29" t="str">
        <f t="shared" si="6"/>
        <v>40M</v>
      </c>
      <c r="I72" s="31">
        <v>0.28999999999999998</v>
      </c>
      <c r="K72" s="29">
        <v>40</v>
      </c>
      <c r="L72" s="29" t="s">
        <v>23</v>
      </c>
      <c r="M72" s="29" t="str">
        <f t="shared" si="7"/>
        <v>40M</v>
      </c>
      <c r="N72" s="31">
        <v>1.094085</v>
      </c>
      <c r="P72" s="29">
        <v>40</v>
      </c>
      <c r="Q72" s="29" t="s">
        <v>23</v>
      </c>
      <c r="R72" s="29" t="str">
        <f t="shared" si="8"/>
        <v>40M</v>
      </c>
      <c r="S72" s="31">
        <v>0.40917000000000003</v>
      </c>
    </row>
    <row r="73" spans="1:19" x14ac:dyDescent="0.25">
      <c r="A73" s="29">
        <v>41</v>
      </c>
      <c r="B73" s="29" t="s">
        <v>23</v>
      </c>
      <c r="C73" s="29" t="str">
        <f t="shared" si="5"/>
        <v>41M</v>
      </c>
      <c r="D73" s="31">
        <v>0.77</v>
      </c>
      <c r="F73" s="29">
        <v>41</v>
      </c>
      <c r="G73" s="29" t="s">
        <v>23</v>
      </c>
      <c r="H73" s="29" t="str">
        <f t="shared" si="6"/>
        <v>41M</v>
      </c>
      <c r="I73" s="31">
        <v>0.28999999999999998</v>
      </c>
      <c r="K73" s="29">
        <v>41</v>
      </c>
      <c r="L73" s="29" t="s">
        <v>23</v>
      </c>
      <c r="M73" s="29" t="str">
        <f t="shared" si="7"/>
        <v>41M</v>
      </c>
      <c r="N73" s="31">
        <v>1.1652450000000001</v>
      </c>
      <c r="P73" s="29">
        <v>41</v>
      </c>
      <c r="Q73" s="29" t="s">
        <v>23</v>
      </c>
      <c r="R73" s="29" t="str">
        <f t="shared" si="8"/>
        <v>41M</v>
      </c>
      <c r="S73" s="31">
        <v>0.40917000000000003</v>
      </c>
    </row>
    <row r="74" spans="1:19" x14ac:dyDescent="0.25">
      <c r="A74" s="29">
        <v>42</v>
      </c>
      <c r="B74" s="29" t="s">
        <v>23</v>
      </c>
      <c r="C74" s="29" t="str">
        <f t="shared" si="5"/>
        <v>42M</v>
      </c>
      <c r="D74" s="31">
        <v>0.87</v>
      </c>
      <c r="F74" s="29">
        <v>42</v>
      </c>
      <c r="G74" s="29" t="s">
        <v>23</v>
      </c>
      <c r="H74" s="29" t="str">
        <f t="shared" si="6"/>
        <v>42M</v>
      </c>
      <c r="I74" s="31">
        <v>0.28999999999999998</v>
      </c>
      <c r="K74" s="29">
        <v>42</v>
      </c>
      <c r="L74" s="29" t="s">
        <v>23</v>
      </c>
      <c r="M74" s="29" t="str">
        <f t="shared" si="7"/>
        <v>42M</v>
      </c>
      <c r="N74" s="31">
        <v>1.236405</v>
      </c>
      <c r="P74" s="29">
        <v>42</v>
      </c>
      <c r="Q74" s="29" t="s">
        <v>23</v>
      </c>
      <c r="R74" s="29" t="str">
        <f t="shared" si="8"/>
        <v>42M</v>
      </c>
      <c r="S74" s="31">
        <v>0.40917000000000003</v>
      </c>
    </row>
    <row r="75" spans="1:19" x14ac:dyDescent="0.25">
      <c r="A75" s="29">
        <v>43</v>
      </c>
      <c r="B75" s="29" t="s">
        <v>23</v>
      </c>
      <c r="C75" s="29" t="str">
        <f t="shared" si="5"/>
        <v>43M</v>
      </c>
      <c r="D75" s="31">
        <v>0.96</v>
      </c>
      <c r="F75" s="29">
        <v>43</v>
      </c>
      <c r="G75" s="29" t="s">
        <v>23</v>
      </c>
      <c r="H75" s="29" t="str">
        <f t="shared" si="6"/>
        <v>43M</v>
      </c>
      <c r="I75" s="31">
        <v>0.28999999999999998</v>
      </c>
      <c r="K75" s="29">
        <v>43</v>
      </c>
      <c r="L75" s="29" t="s">
        <v>23</v>
      </c>
      <c r="M75" s="29" t="str">
        <f t="shared" si="7"/>
        <v>43M</v>
      </c>
      <c r="N75" s="31">
        <v>1.31646</v>
      </c>
      <c r="P75" s="29">
        <v>43</v>
      </c>
      <c r="Q75" s="29" t="s">
        <v>23</v>
      </c>
      <c r="R75" s="29" t="str">
        <f t="shared" si="8"/>
        <v>43M</v>
      </c>
      <c r="S75" s="31">
        <v>0.40917000000000003</v>
      </c>
    </row>
    <row r="76" spans="1:19" x14ac:dyDescent="0.25">
      <c r="A76" s="29">
        <v>44</v>
      </c>
      <c r="B76" s="29" t="s">
        <v>23</v>
      </c>
      <c r="C76" s="29" t="str">
        <f t="shared" si="5"/>
        <v>44M</v>
      </c>
      <c r="D76" s="31">
        <v>1.07</v>
      </c>
      <c r="F76" s="29">
        <v>44</v>
      </c>
      <c r="G76" s="29" t="s">
        <v>23</v>
      </c>
      <c r="H76" s="29" t="str">
        <f t="shared" si="6"/>
        <v>44M</v>
      </c>
      <c r="I76" s="31">
        <v>0.28999999999999998</v>
      </c>
      <c r="K76" s="29">
        <v>44</v>
      </c>
      <c r="L76" s="29" t="s">
        <v>23</v>
      </c>
      <c r="M76" s="29" t="str">
        <f t="shared" si="7"/>
        <v>44M</v>
      </c>
      <c r="N76" s="31">
        <v>1.4143050000000001</v>
      </c>
      <c r="P76" s="29">
        <v>44</v>
      </c>
      <c r="Q76" s="29" t="s">
        <v>23</v>
      </c>
      <c r="R76" s="29" t="str">
        <f t="shared" si="8"/>
        <v>44M</v>
      </c>
      <c r="S76" s="31">
        <v>0.40917000000000003</v>
      </c>
    </row>
    <row r="77" spans="1:19" x14ac:dyDescent="0.25">
      <c r="A77" s="29">
        <v>45</v>
      </c>
      <c r="B77" s="29" t="s">
        <v>23</v>
      </c>
      <c r="C77" s="29" t="str">
        <f t="shared" si="5"/>
        <v>45M</v>
      </c>
      <c r="D77" s="31">
        <v>1.18</v>
      </c>
      <c r="F77" s="29">
        <v>45</v>
      </c>
      <c r="G77" s="29" t="s">
        <v>23</v>
      </c>
      <c r="H77" s="29" t="str">
        <f t="shared" si="6"/>
        <v>45M</v>
      </c>
      <c r="I77" s="31">
        <v>0.59</v>
      </c>
      <c r="K77" s="29">
        <v>45</v>
      </c>
      <c r="L77" s="29" t="s">
        <v>23</v>
      </c>
      <c r="M77" s="29" t="str">
        <f t="shared" si="7"/>
        <v>45M</v>
      </c>
      <c r="N77" s="31">
        <v>1.5032550000000002</v>
      </c>
      <c r="P77" s="29">
        <v>45</v>
      </c>
      <c r="Q77" s="29" t="s">
        <v>23</v>
      </c>
      <c r="R77" s="29" t="str">
        <f t="shared" si="8"/>
        <v>45M</v>
      </c>
      <c r="S77" s="31">
        <v>0.81834000000000007</v>
      </c>
    </row>
    <row r="78" spans="1:19" x14ac:dyDescent="0.25">
      <c r="A78" s="29">
        <v>46</v>
      </c>
      <c r="B78" s="29" t="s">
        <v>23</v>
      </c>
      <c r="C78" s="29" t="str">
        <f t="shared" si="5"/>
        <v>46M</v>
      </c>
      <c r="D78" s="31">
        <v>1.3</v>
      </c>
      <c r="F78" s="29">
        <v>46</v>
      </c>
      <c r="G78" s="29" t="s">
        <v>23</v>
      </c>
      <c r="H78" s="29" t="str">
        <f t="shared" si="6"/>
        <v>46M</v>
      </c>
      <c r="I78" s="31">
        <v>0.59</v>
      </c>
      <c r="K78" s="29">
        <v>46</v>
      </c>
      <c r="L78" s="29" t="s">
        <v>23</v>
      </c>
      <c r="M78" s="29" t="str">
        <f t="shared" si="7"/>
        <v>46M</v>
      </c>
      <c r="N78" s="31">
        <v>1.6188899999999999</v>
      </c>
      <c r="P78" s="29">
        <v>46</v>
      </c>
      <c r="Q78" s="29" t="s">
        <v>23</v>
      </c>
      <c r="R78" s="29" t="str">
        <f t="shared" si="8"/>
        <v>46M</v>
      </c>
      <c r="S78" s="31">
        <v>0.81834000000000007</v>
      </c>
    </row>
    <row r="79" spans="1:19" x14ac:dyDescent="0.25">
      <c r="A79" s="29">
        <v>47</v>
      </c>
      <c r="B79" s="29" t="s">
        <v>23</v>
      </c>
      <c r="C79" s="29" t="str">
        <f t="shared" si="5"/>
        <v>47M</v>
      </c>
      <c r="D79" s="31">
        <v>1.43</v>
      </c>
      <c r="F79" s="29">
        <v>47</v>
      </c>
      <c r="G79" s="29" t="s">
        <v>23</v>
      </c>
      <c r="H79" s="29" t="str">
        <f t="shared" si="6"/>
        <v>47M</v>
      </c>
      <c r="I79" s="31">
        <v>0.59</v>
      </c>
      <c r="K79" s="29">
        <v>47</v>
      </c>
      <c r="L79" s="29" t="s">
        <v>23</v>
      </c>
      <c r="M79" s="29" t="str">
        <f t="shared" si="7"/>
        <v>47M</v>
      </c>
      <c r="N79" s="31">
        <v>1.7523150000000001</v>
      </c>
      <c r="P79" s="29">
        <v>47</v>
      </c>
      <c r="Q79" s="29" t="s">
        <v>23</v>
      </c>
      <c r="R79" s="29" t="str">
        <f t="shared" si="8"/>
        <v>47M</v>
      </c>
      <c r="S79" s="31">
        <v>0.81834000000000007</v>
      </c>
    </row>
    <row r="80" spans="1:19" x14ac:dyDescent="0.25">
      <c r="A80" s="29">
        <v>48</v>
      </c>
      <c r="B80" s="29" t="s">
        <v>23</v>
      </c>
      <c r="C80" s="29" t="str">
        <f t="shared" si="5"/>
        <v>48M</v>
      </c>
      <c r="D80" s="31">
        <v>1.58</v>
      </c>
      <c r="F80" s="29">
        <v>48</v>
      </c>
      <c r="G80" s="29" t="s">
        <v>23</v>
      </c>
      <c r="H80" s="29" t="str">
        <f t="shared" si="6"/>
        <v>48M</v>
      </c>
      <c r="I80" s="31">
        <v>0.59</v>
      </c>
      <c r="K80" s="29">
        <v>48</v>
      </c>
      <c r="L80" s="29" t="s">
        <v>23</v>
      </c>
      <c r="M80" s="29" t="str">
        <f t="shared" si="7"/>
        <v>48M</v>
      </c>
      <c r="N80" s="31">
        <v>1.9213200000000001</v>
      </c>
      <c r="P80" s="29">
        <v>48</v>
      </c>
      <c r="Q80" s="29" t="s">
        <v>23</v>
      </c>
      <c r="R80" s="29" t="str">
        <f t="shared" si="8"/>
        <v>48M</v>
      </c>
      <c r="S80" s="31">
        <v>0.81834000000000007</v>
      </c>
    </row>
    <row r="81" spans="1:19" x14ac:dyDescent="0.25">
      <c r="A81" s="29">
        <v>49</v>
      </c>
      <c r="B81" s="29" t="s">
        <v>23</v>
      </c>
      <c r="C81" s="29" t="str">
        <f t="shared" si="5"/>
        <v>49M</v>
      </c>
      <c r="D81" s="31">
        <v>1.75</v>
      </c>
      <c r="F81" s="29">
        <v>49</v>
      </c>
      <c r="G81" s="29" t="s">
        <v>23</v>
      </c>
      <c r="H81" s="29" t="str">
        <f t="shared" si="6"/>
        <v>49M</v>
      </c>
      <c r="I81" s="31">
        <v>0.59</v>
      </c>
      <c r="K81" s="29">
        <v>49</v>
      </c>
      <c r="L81" s="29" t="s">
        <v>23</v>
      </c>
      <c r="M81" s="29" t="str">
        <f t="shared" si="7"/>
        <v>49M</v>
      </c>
      <c r="N81" s="31">
        <v>2.090325</v>
      </c>
      <c r="P81" s="29">
        <v>49</v>
      </c>
      <c r="Q81" s="29" t="s">
        <v>23</v>
      </c>
      <c r="R81" s="29" t="str">
        <f t="shared" si="8"/>
        <v>49M</v>
      </c>
      <c r="S81" s="31">
        <v>0.81834000000000007</v>
      </c>
    </row>
    <row r="82" spans="1:19" x14ac:dyDescent="0.25">
      <c r="A82" s="29">
        <v>50</v>
      </c>
      <c r="B82" s="29" t="s">
        <v>23</v>
      </c>
      <c r="C82" s="29" t="str">
        <f t="shared" si="5"/>
        <v>50M</v>
      </c>
      <c r="D82" s="31">
        <v>2.2860149999999999</v>
      </c>
      <c r="F82" s="29">
        <v>50</v>
      </c>
      <c r="G82" s="29" t="s">
        <v>23</v>
      </c>
      <c r="H82" s="29" t="str">
        <f t="shared" si="6"/>
        <v>50M</v>
      </c>
      <c r="I82" s="31">
        <v>0.81834000000000007</v>
      </c>
      <c r="K82" s="29">
        <v>50</v>
      </c>
      <c r="L82" s="29" t="s">
        <v>23</v>
      </c>
      <c r="M82" s="29" t="str">
        <f t="shared" si="7"/>
        <v>50M</v>
      </c>
      <c r="N82" s="31">
        <v>2.2860149999999999</v>
      </c>
      <c r="P82" s="29">
        <v>50</v>
      </c>
      <c r="Q82" s="29" t="s">
        <v>23</v>
      </c>
      <c r="R82" s="29" t="str">
        <f t="shared" si="8"/>
        <v>50M</v>
      </c>
      <c r="S82" s="31">
        <v>0.81834000000000007</v>
      </c>
    </row>
    <row r="83" spans="1:19" x14ac:dyDescent="0.25">
      <c r="A83" s="29">
        <v>51</v>
      </c>
      <c r="B83" s="29" t="s">
        <v>23</v>
      </c>
      <c r="C83" s="29" t="str">
        <f t="shared" si="5"/>
        <v>51M</v>
      </c>
      <c r="D83" s="31">
        <v>2.535075</v>
      </c>
      <c r="F83" s="29">
        <v>51</v>
      </c>
      <c r="G83" s="29" t="s">
        <v>23</v>
      </c>
      <c r="H83" s="29" t="str">
        <f t="shared" si="6"/>
        <v>51M</v>
      </c>
      <c r="I83" s="31">
        <v>0.81834000000000007</v>
      </c>
      <c r="K83" s="29">
        <v>51</v>
      </c>
      <c r="L83" s="29" t="s">
        <v>23</v>
      </c>
      <c r="M83" s="29" t="str">
        <f t="shared" si="7"/>
        <v>51M</v>
      </c>
      <c r="N83" s="31">
        <v>2.535075</v>
      </c>
      <c r="P83" s="29">
        <v>51</v>
      </c>
      <c r="Q83" s="29" t="s">
        <v>23</v>
      </c>
      <c r="R83" s="29" t="str">
        <f t="shared" si="8"/>
        <v>51M</v>
      </c>
      <c r="S83" s="31">
        <v>0.81834000000000007</v>
      </c>
    </row>
    <row r="84" spans="1:19" x14ac:dyDescent="0.25">
      <c r="A84" s="29">
        <v>52</v>
      </c>
      <c r="B84" s="29" t="s">
        <v>23</v>
      </c>
      <c r="C84" s="29" t="str">
        <f t="shared" si="5"/>
        <v>52M</v>
      </c>
      <c r="D84" s="31">
        <v>2.784135</v>
      </c>
      <c r="F84" s="29">
        <v>52</v>
      </c>
      <c r="G84" s="29" t="s">
        <v>23</v>
      </c>
      <c r="H84" s="29" t="str">
        <f t="shared" si="6"/>
        <v>52M</v>
      </c>
      <c r="I84" s="31">
        <v>0.81834000000000007</v>
      </c>
      <c r="K84" s="29">
        <v>52</v>
      </c>
      <c r="L84" s="29" t="s">
        <v>23</v>
      </c>
      <c r="M84" s="29" t="str">
        <f t="shared" si="7"/>
        <v>52M</v>
      </c>
      <c r="N84" s="31">
        <v>2.784135</v>
      </c>
      <c r="P84" s="29">
        <v>52</v>
      </c>
      <c r="Q84" s="29" t="s">
        <v>23</v>
      </c>
      <c r="R84" s="29" t="str">
        <f t="shared" si="8"/>
        <v>52M</v>
      </c>
      <c r="S84" s="31">
        <v>0.81834000000000007</v>
      </c>
    </row>
    <row r="85" spans="1:19" x14ac:dyDescent="0.25">
      <c r="A85" s="29">
        <v>53</v>
      </c>
      <c r="B85" s="29" t="s">
        <v>23</v>
      </c>
      <c r="C85" s="29" t="str">
        <f t="shared" si="5"/>
        <v>53M</v>
      </c>
      <c r="D85" s="31">
        <v>3.0954600000000001</v>
      </c>
      <c r="F85" s="29">
        <v>53</v>
      </c>
      <c r="G85" s="29" t="s">
        <v>23</v>
      </c>
      <c r="H85" s="29" t="str">
        <f t="shared" si="6"/>
        <v>53M</v>
      </c>
      <c r="I85" s="31">
        <v>0.81834000000000007</v>
      </c>
      <c r="K85" s="29">
        <v>53</v>
      </c>
      <c r="L85" s="29" t="s">
        <v>23</v>
      </c>
      <c r="M85" s="29" t="str">
        <f t="shared" si="7"/>
        <v>53M</v>
      </c>
      <c r="N85" s="31">
        <v>3.0954600000000001</v>
      </c>
      <c r="P85" s="29">
        <v>53</v>
      </c>
      <c r="Q85" s="29" t="s">
        <v>23</v>
      </c>
      <c r="R85" s="29" t="str">
        <f t="shared" si="8"/>
        <v>53M</v>
      </c>
      <c r="S85" s="31">
        <v>0.81834000000000007</v>
      </c>
    </row>
    <row r="86" spans="1:19" x14ac:dyDescent="0.25">
      <c r="A86" s="29">
        <v>54</v>
      </c>
      <c r="B86" s="29" t="s">
        <v>23</v>
      </c>
      <c r="C86" s="29" t="str">
        <f t="shared" si="5"/>
        <v>54M</v>
      </c>
      <c r="D86" s="31">
        <v>3.4067850000000002</v>
      </c>
      <c r="F86" s="29">
        <v>54</v>
      </c>
      <c r="G86" s="29" t="s">
        <v>23</v>
      </c>
      <c r="H86" s="29" t="str">
        <f t="shared" si="6"/>
        <v>54M</v>
      </c>
      <c r="I86" s="31">
        <v>0.81834000000000007</v>
      </c>
      <c r="K86" s="29">
        <v>54</v>
      </c>
      <c r="L86" s="29" t="s">
        <v>23</v>
      </c>
      <c r="M86" s="29" t="str">
        <f t="shared" si="7"/>
        <v>54M</v>
      </c>
      <c r="N86" s="31">
        <v>3.4067850000000002</v>
      </c>
      <c r="P86" s="29">
        <v>54</v>
      </c>
      <c r="Q86" s="29" t="s">
        <v>23</v>
      </c>
      <c r="R86" s="29" t="str">
        <f t="shared" si="8"/>
        <v>54M</v>
      </c>
      <c r="S86" s="31">
        <v>0.81834000000000007</v>
      </c>
    </row>
    <row r="87" spans="1:19" x14ac:dyDescent="0.25">
      <c r="A87" s="29">
        <v>55</v>
      </c>
      <c r="B87" s="29" t="s">
        <v>23</v>
      </c>
      <c r="C87" s="29" t="str">
        <f t="shared" si="5"/>
        <v>55M</v>
      </c>
      <c r="D87" s="31">
        <v>3.7714800000000004</v>
      </c>
      <c r="F87" s="29">
        <v>55</v>
      </c>
      <c r="G87" s="29" t="s">
        <v>23</v>
      </c>
      <c r="H87" s="29" t="str">
        <f t="shared" si="6"/>
        <v>55M</v>
      </c>
      <c r="I87" s="31">
        <v>2.0458499999999997</v>
      </c>
      <c r="K87" s="29">
        <v>55</v>
      </c>
      <c r="L87" s="29" t="s">
        <v>23</v>
      </c>
      <c r="M87" s="29" t="str">
        <f t="shared" si="7"/>
        <v>55M</v>
      </c>
      <c r="N87" s="31">
        <v>3.7714800000000004</v>
      </c>
      <c r="P87" s="29">
        <v>55</v>
      </c>
      <c r="Q87" s="29" t="s">
        <v>23</v>
      </c>
      <c r="R87" s="29" t="str">
        <f t="shared" si="8"/>
        <v>55M</v>
      </c>
      <c r="S87" s="31">
        <v>2.0458499999999997</v>
      </c>
    </row>
    <row r="88" spans="1:19" x14ac:dyDescent="0.25">
      <c r="A88" s="29">
        <v>56</v>
      </c>
      <c r="B88" s="29" t="s">
        <v>23</v>
      </c>
      <c r="C88" s="29" t="str">
        <f t="shared" si="5"/>
        <v>56M</v>
      </c>
      <c r="D88" s="31">
        <v>4.1628600000000002</v>
      </c>
      <c r="F88" s="29">
        <v>56</v>
      </c>
      <c r="G88" s="29" t="s">
        <v>23</v>
      </c>
      <c r="H88" s="29" t="str">
        <f t="shared" si="6"/>
        <v>56M</v>
      </c>
      <c r="I88" s="31">
        <v>2.0458499999999997</v>
      </c>
      <c r="K88" s="29">
        <v>56</v>
      </c>
      <c r="L88" s="29" t="s">
        <v>23</v>
      </c>
      <c r="M88" s="29" t="str">
        <f t="shared" si="7"/>
        <v>56M</v>
      </c>
      <c r="N88" s="31">
        <v>4.1628600000000002</v>
      </c>
      <c r="P88" s="29">
        <v>56</v>
      </c>
      <c r="Q88" s="29" t="s">
        <v>23</v>
      </c>
      <c r="R88" s="29" t="str">
        <f t="shared" si="8"/>
        <v>56M</v>
      </c>
      <c r="S88" s="31">
        <v>2.0458499999999997</v>
      </c>
    </row>
    <row r="89" spans="1:19" x14ac:dyDescent="0.25">
      <c r="A89" s="29">
        <v>57</v>
      </c>
      <c r="B89" s="29" t="s">
        <v>23</v>
      </c>
      <c r="C89" s="29" t="str">
        <f t="shared" si="5"/>
        <v>57M</v>
      </c>
      <c r="D89" s="31">
        <v>4.5542400000000001</v>
      </c>
      <c r="F89" s="29">
        <v>57</v>
      </c>
      <c r="G89" s="29" t="s">
        <v>23</v>
      </c>
      <c r="H89" s="29" t="str">
        <f t="shared" si="6"/>
        <v>57M</v>
      </c>
      <c r="I89" s="31">
        <v>2.0458499999999997</v>
      </c>
      <c r="K89" s="29">
        <v>57</v>
      </c>
      <c r="L89" s="29" t="s">
        <v>23</v>
      </c>
      <c r="M89" s="29" t="str">
        <f t="shared" si="7"/>
        <v>57M</v>
      </c>
      <c r="N89" s="31">
        <v>4.5542400000000001</v>
      </c>
      <c r="P89" s="29">
        <v>57</v>
      </c>
      <c r="Q89" s="29" t="s">
        <v>23</v>
      </c>
      <c r="R89" s="29" t="str">
        <f t="shared" si="8"/>
        <v>57M</v>
      </c>
      <c r="S89" s="31">
        <v>2.0458499999999997</v>
      </c>
    </row>
    <row r="90" spans="1:19" x14ac:dyDescent="0.25">
      <c r="A90" s="29">
        <v>58</v>
      </c>
      <c r="B90" s="29" t="s">
        <v>23</v>
      </c>
      <c r="C90" s="29" t="str">
        <f t="shared" si="5"/>
        <v>58M</v>
      </c>
      <c r="D90" s="31">
        <v>5.0167799999999998</v>
      </c>
      <c r="F90" s="29">
        <v>58</v>
      </c>
      <c r="G90" s="29" t="s">
        <v>23</v>
      </c>
      <c r="H90" s="29" t="str">
        <f t="shared" si="6"/>
        <v>58M</v>
      </c>
      <c r="I90" s="31">
        <v>2.0458499999999997</v>
      </c>
      <c r="K90" s="29">
        <v>58</v>
      </c>
      <c r="L90" s="29" t="s">
        <v>23</v>
      </c>
      <c r="M90" s="29" t="str">
        <f t="shared" si="7"/>
        <v>58M</v>
      </c>
      <c r="N90" s="31">
        <v>5.0167799999999998</v>
      </c>
      <c r="P90" s="29">
        <v>58</v>
      </c>
      <c r="Q90" s="29" t="s">
        <v>23</v>
      </c>
      <c r="R90" s="29" t="str">
        <f t="shared" si="8"/>
        <v>58M</v>
      </c>
      <c r="S90" s="31">
        <v>2.0458499999999997</v>
      </c>
    </row>
    <row r="91" spans="1:19" x14ac:dyDescent="0.25">
      <c r="A91" s="29">
        <v>59</v>
      </c>
      <c r="B91" s="29" t="s">
        <v>23</v>
      </c>
      <c r="C91" s="29" t="str">
        <f t="shared" si="5"/>
        <v>59M</v>
      </c>
      <c r="D91" s="31">
        <v>5.4793199999999995</v>
      </c>
      <c r="F91" s="29">
        <v>59</v>
      </c>
      <c r="G91" s="29" t="s">
        <v>23</v>
      </c>
      <c r="H91" s="29" t="str">
        <f t="shared" si="6"/>
        <v>59M</v>
      </c>
      <c r="I91" s="31">
        <v>2.0458499999999997</v>
      </c>
      <c r="K91" s="29">
        <v>59</v>
      </c>
      <c r="L91" s="29" t="s">
        <v>23</v>
      </c>
      <c r="M91" s="29" t="str">
        <f t="shared" si="7"/>
        <v>59M</v>
      </c>
      <c r="N91" s="31">
        <v>5.4793199999999995</v>
      </c>
      <c r="P91" s="29">
        <v>59</v>
      </c>
      <c r="Q91" s="29" t="s">
        <v>23</v>
      </c>
      <c r="R91" s="29" t="str">
        <f t="shared" si="8"/>
        <v>59M</v>
      </c>
      <c r="S91" s="31">
        <v>2.0458499999999997</v>
      </c>
    </row>
    <row r="92" spans="1:19" x14ac:dyDescent="0.25">
      <c r="A92" s="29">
        <v>60</v>
      </c>
      <c r="B92" s="29" t="s">
        <v>23</v>
      </c>
      <c r="C92" s="29" t="str">
        <f t="shared" si="5"/>
        <v>60M</v>
      </c>
      <c r="D92" s="31">
        <v>5.9507549999999991</v>
      </c>
      <c r="F92" s="29">
        <v>60</v>
      </c>
      <c r="G92" s="29" t="s">
        <v>23</v>
      </c>
      <c r="H92" s="29" t="str">
        <f t="shared" si="6"/>
        <v>60M</v>
      </c>
      <c r="I92" s="31">
        <v>2.0458499999999997</v>
      </c>
      <c r="K92" s="29">
        <v>60</v>
      </c>
      <c r="L92" s="29" t="s">
        <v>23</v>
      </c>
      <c r="M92" s="29" t="str">
        <f t="shared" si="7"/>
        <v>60M</v>
      </c>
      <c r="N92" s="31">
        <v>5.9507549999999991</v>
      </c>
      <c r="P92" s="29">
        <v>60</v>
      </c>
      <c r="Q92" s="29" t="s">
        <v>23</v>
      </c>
      <c r="R92" s="29" t="str">
        <f t="shared" si="8"/>
        <v>60M</v>
      </c>
      <c r="S92" s="31">
        <v>2.0458499999999997</v>
      </c>
    </row>
    <row r="93" spans="1:19" x14ac:dyDescent="0.25">
      <c r="A93" s="29">
        <v>61</v>
      </c>
      <c r="B93" s="29" t="s">
        <v>23</v>
      </c>
      <c r="C93" s="29" t="str">
        <f t="shared" si="5"/>
        <v>61M</v>
      </c>
      <c r="D93" s="31">
        <v>6.5111400000000001</v>
      </c>
      <c r="F93" s="29">
        <v>61</v>
      </c>
      <c r="G93" s="29" t="s">
        <v>23</v>
      </c>
      <c r="H93" s="29" t="str">
        <f t="shared" si="6"/>
        <v>61M</v>
      </c>
      <c r="I93" s="31">
        <v>2.0458499999999997</v>
      </c>
      <c r="K93" s="29">
        <v>61</v>
      </c>
      <c r="L93" s="29" t="s">
        <v>23</v>
      </c>
      <c r="M93" s="29" t="str">
        <f t="shared" si="7"/>
        <v>61M</v>
      </c>
      <c r="N93" s="31">
        <v>6.5111400000000001</v>
      </c>
      <c r="P93" s="29">
        <v>61</v>
      </c>
      <c r="Q93" s="29" t="s">
        <v>23</v>
      </c>
      <c r="R93" s="29" t="str">
        <f t="shared" si="8"/>
        <v>61M</v>
      </c>
      <c r="S93" s="31">
        <v>2.0458499999999997</v>
      </c>
    </row>
    <row r="94" spans="1:19" x14ac:dyDescent="0.25">
      <c r="A94" s="29">
        <v>62</v>
      </c>
      <c r="B94" s="29" t="s">
        <v>23</v>
      </c>
      <c r="C94" s="29" t="str">
        <f t="shared" si="5"/>
        <v>62M</v>
      </c>
      <c r="D94" s="31">
        <v>7.02705</v>
      </c>
      <c r="F94" s="29">
        <v>62</v>
      </c>
      <c r="G94" s="29" t="s">
        <v>23</v>
      </c>
      <c r="H94" s="29" t="str">
        <f t="shared" si="6"/>
        <v>62M</v>
      </c>
      <c r="I94" s="31">
        <v>2.0458499999999997</v>
      </c>
      <c r="K94" s="29">
        <v>62</v>
      </c>
      <c r="L94" s="29" t="s">
        <v>23</v>
      </c>
      <c r="M94" s="29" t="str">
        <f t="shared" si="7"/>
        <v>62M</v>
      </c>
      <c r="N94" s="31">
        <v>7.02705</v>
      </c>
      <c r="P94" s="29">
        <v>62</v>
      </c>
      <c r="Q94" s="29" t="s">
        <v>23</v>
      </c>
      <c r="R94" s="29" t="str">
        <f t="shared" si="8"/>
        <v>62M</v>
      </c>
      <c r="S94" s="31">
        <v>2.0458499999999997</v>
      </c>
    </row>
    <row r="95" spans="1:19" x14ac:dyDescent="0.25">
      <c r="A95" s="29">
        <v>63</v>
      </c>
      <c r="B95" s="29" t="s">
        <v>23</v>
      </c>
      <c r="C95" s="29" t="str">
        <f t="shared" si="5"/>
        <v>63M</v>
      </c>
      <c r="D95" s="31">
        <v>7.667489999999999</v>
      </c>
      <c r="F95" s="29">
        <v>63</v>
      </c>
      <c r="G95" s="29" t="s">
        <v>23</v>
      </c>
      <c r="H95" s="29" t="str">
        <f t="shared" si="6"/>
        <v>63M</v>
      </c>
      <c r="I95" s="31">
        <v>2.0458499999999997</v>
      </c>
      <c r="K95" s="29">
        <v>63</v>
      </c>
      <c r="L95" s="29" t="s">
        <v>23</v>
      </c>
      <c r="M95" s="29" t="str">
        <f t="shared" si="7"/>
        <v>63M</v>
      </c>
      <c r="N95" s="31">
        <v>7.667489999999999</v>
      </c>
      <c r="P95" s="29">
        <v>63</v>
      </c>
      <c r="Q95" s="29" t="s">
        <v>23</v>
      </c>
      <c r="R95" s="29" t="str">
        <f t="shared" si="8"/>
        <v>63M</v>
      </c>
      <c r="S95" s="31">
        <v>2.0458499999999997</v>
      </c>
    </row>
    <row r="96" spans="1:19" x14ac:dyDescent="0.25">
      <c r="A96" s="29">
        <v>64</v>
      </c>
      <c r="B96" s="29" t="s">
        <v>23</v>
      </c>
      <c r="C96" s="29" t="str">
        <f t="shared" si="5"/>
        <v>64M</v>
      </c>
      <c r="D96" s="31">
        <v>8.352405000000001</v>
      </c>
      <c r="F96" s="29">
        <v>64</v>
      </c>
      <c r="G96" s="29" t="s">
        <v>23</v>
      </c>
      <c r="H96" s="29" t="str">
        <f t="shared" si="6"/>
        <v>64M</v>
      </c>
      <c r="I96" s="31">
        <v>2.0458499999999997</v>
      </c>
      <c r="K96" s="29">
        <v>64</v>
      </c>
      <c r="L96" s="29" t="s">
        <v>23</v>
      </c>
      <c r="M96" s="29" t="str">
        <f t="shared" si="7"/>
        <v>64M</v>
      </c>
      <c r="N96" s="31">
        <v>8.352405000000001</v>
      </c>
      <c r="P96" s="29">
        <v>64</v>
      </c>
      <c r="Q96" s="29" t="s">
        <v>23</v>
      </c>
      <c r="R96" s="29" t="str">
        <f t="shared" si="8"/>
        <v>64M</v>
      </c>
      <c r="S96" s="31">
        <v>2.0458499999999997</v>
      </c>
    </row>
    <row r="97" spans="1:9" x14ac:dyDescent="0.25">
      <c r="A97" s="28"/>
      <c r="B97" s="28"/>
      <c r="C97" s="28"/>
      <c r="D97" s="28"/>
      <c r="I97" s="28"/>
    </row>
    <row r="98" spans="1:9" x14ac:dyDescent="0.25">
      <c r="A98" s="28"/>
      <c r="B98" s="28"/>
      <c r="C98" s="28"/>
      <c r="D98" s="28"/>
      <c r="F98" s="29"/>
      <c r="G98" s="29"/>
      <c r="H98" s="29"/>
      <c r="I98" s="31"/>
    </row>
    <row r="99" spans="1:9" x14ac:dyDescent="0.25">
      <c r="A99" s="28"/>
      <c r="B99" s="28"/>
      <c r="C99" s="28"/>
      <c r="D99" s="28"/>
      <c r="I99" s="28"/>
    </row>
    <row r="100" spans="1:9" x14ac:dyDescent="0.25">
      <c r="A100" s="28"/>
      <c r="B100" s="28"/>
      <c r="C100" s="28"/>
      <c r="D100" s="28"/>
      <c r="I100" s="28"/>
    </row>
    <row r="101" spans="1:9" x14ac:dyDescent="0.25">
      <c r="A101" s="28"/>
      <c r="B101" s="28"/>
      <c r="C101" s="28"/>
      <c r="D101" s="28"/>
      <c r="I101" s="28"/>
    </row>
    <row r="102" spans="1:9" x14ac:dyDescent="0.25">
      <c r="D102" s="31"/>
      <c r="I102" s="28"/>
    </row>
    <row r="103" spans="1:9" x14ac:dyDescent="0.25">
      <c r="D103" s="31"/>
      <c r="F103" s="29"/>
      <c r="G103" s="29"/>
      <c r="H103" s="29"/>
    </row>
    <row r="104" spans="1:9" x14ac:dyDescent="0.25">
      <c r="D104" s="31"/>
      <c r="F104" s="29"/>
      <c r="G104" s="29"/>
      <c r="H104" s="29"/>
    </row>
    <row r="105" spans="1:9" x14ac:dyDescent="0.25">
      <c r="D105" s="31"/>
      <c r="F105" s="29"/>
      <c r="G105" s="29"/>
      <c r="H105" s="29"/>
    </row>
    <row r="106" spans="1:9" x14ac:dyDescent="0.25">
      <c r="D106" s="31"/>
      <c r="F106" s="29"/>
      <c r="G106" s="29"/>
      <c r="H106" s="29"/>
    </row>
  </sheetData>
  <sheetProtection algorithmName="SHA-512" hashValue="NtXyG9Qh4tNYA2XxbnZpvwmYJzVKRQiEqKJ0IGnpV0bqNMHIIgWCvuB5wwt4RSa9oLR3W8Hl/J0YzTmrJkfxsg==" saltValue="FURYqMAtTPkO3O8prr9IIQ==" spinCount="100000" sheet="1" objects="1" scenarios="1"/>
  <pageMargins left="0.7" right="0.7" top="0.75" bottom="0.75" header="0.3" footer="0.3"/>
  <pageSetup paperSize="9" orientation="portrait" r:id="rId1"/>
  <headerFooter>
    <oddFooter>&amp;L&amp;1#&amp;"Calibri"&amp;10&amp;K000000INTERNAL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69a5eb-46e1-4315-a53a-4661843f9167" xsi:nil="true"/>
    <lcf76f155ced4ddcb4097134ff3c332f xmlns="be52c17e-b3bd-45cf-ae6e-871e8babb19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9BB4F768F47543BFB60194B8CFE093" ma:contentTypeVersion="16" ma:contentTypeDescription="Crear nuevo documento." ma:contentTypeScope="" ma:versionID="b7d51127bd25ed3e8e64a747d08fa4eb">
  <xsd:schema xmlns:xsd="http://www.w3.org/2001/XMLSchema" xmlns:xs="http://www.w3.org/2001/XMLSchema" xmlns:p="http://schemas.microsoft.com/office/2006/metadata/properties" xmlns:ns2="be52c17e-b3bd-45cf-ae6e-871e8babb195" xmlns:ns3="4969a5eb-46e1-4315-a53a-4661843f9167" targetNamespace="http://schemas.microsoft.com/office/2006/metadata/properties" ma:root="true" ma:fieldsID="26b7561de957d4f7b46508145f0b594f" ns2:_="" ns3:_="">
    <xsd:import namespace="be52c17e-b3bd-45cf-ae6e-871e8babb195"/>
    <xsd:import namespace="4969a5eb-46e1-4315-a53a-4661843f91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2c17e-b3bd-45cf-ae6e-871e8babb1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2578d6fb-034f-4618-ad9b-ef87b08863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9a5eb-46e1-4315-a53a-4661843f916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90b9935-0868-4355-846e-1ae167307a4e}" ma:internalName="TaxCatchAll" ma:showField="CatchAllData" ma:web="4969a5eb-46e1-4315-a53a-4661843f91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2102B7-76FB-465A-95E5-50563A85047B}">
  <ds:schemaRefs>
    <ds:schemaRef ds:uri="http://schemas.microsoft.com/office/2006/metadata/properties"/>
    <ds:schemaRef ds:uri="http://schemas.microsoft.com/office/infopath/2007/PartnerControls"/>
    <ds:schemaRef ds:uri="4969a5eb-46e1-4315-a53a-4661843f9167"/>
    <ds:schemaRef ds:uri="be52c17e-b3bd-45cf-ae6e-871e8babb195"/>
  </ds:schemaRefs>
</ds:datastoreItem>
</file>

<file path=customXml/itemProps2.xml><?xml version="1.0" encoding="utf-8"?>
<ds:datastoreItem xmlns:ds="http://schemas.openxmlformats.org/officeDocument/2006/customXml" ds:itemID="{FBB94AD3-41E9-464C-9E78-E8885F9BE5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2c17e-b3bd-45cf-ae6e-871e8babb195"/>
    <ds:schemaRef ds:uri="4969a5eb-46e1-4315-a53a-4661843f9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45C4DA-A5FE-4E6E-A37F-FED0EBB67F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Tarificador</vt:lpstr>
      <vt:lpstr>Tasas por colectivo</vt:lpstr>
      <vt:lpstr>T</vt:lpstr>
    </vt:vector>
  </TitlesOfParts>
  <Company>Zurich Insurance Company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Velez Gurrea, Olatz</dc:creator>
  <cp:lastModifiedBy>Isabel Pena Sobrino</cp:lastModifiedBy>
  <dcterms:created xsi:type="dcterms:W3CDTF">2016-01-11T10:52:44Z</dcterms:created>
  <dcterms:modified xsi:type="dcterms:W3CDTF">2023-03-10T12:32:23Z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0x010100979BB4F768F47543BFB60194B8CFE093</vt:lpwstr>
  </property>
  <property fmtid="{D5CDD505-2E9C-101B-9397-08002B2CF9AE}" pid="3" name="Order">
    <vt:r8>9060800</vt:r8>
  </property>
  <property fmtid="{D5CDD505-2E9C-101B-9397-08002B2CF9AE}" pid="4" name="MediaServiceImageTags">
    <vt:lpwstr/>
  </property>
  <property fmtid="{D5CDD505-2E9C-101B-9397-08002B2CF9AE}" pid="5" name="MSIP_Label_9108d454-5c13-4905-93be-12ec8059c842_Enabled">
    <vt:lpwstr>true</vt:lpwstr>
  </property>
  <property fmtid="{D5CDD505-2E9C-101B-9397-08002B2CF9AE}" pid="6" name="MSIP_Label_9108d454-5c13-4905-93be-12ec8059c842_SetDate">
    <vt:lpwstr>2023-03-10T12:25:54Z</vt:lpwstr>
  </property>
  <property fmtid="{D5CDD505-2E9C-101B-9397-08002B2CF9AE}" pid="7" name="MSIP_Label_9108d454-5c13-4905-93be-12ec8059c842_Method">
    <vt:lpwstr>Standard</vt:lpwstr>
  </property>
  <property fmtid="{D5CDD505-2E9C-101B-9397-08002B2CF9AE}" pid="8" name="MSIP_Label_9108d454-5c13-4905-93be-12ec8059c842_Name">
    <vt:lpwstr>9108d454-5c13-4905-93be-12ec8059c842</vt:lpwstr>
  </property>
  <property fmtid="{D5CDD505-2E9C-101B-9397-08002B2CF9AE}" pid="9" name="MSIP_Label_9108d454-5c13-4905-93be-12ec8059c842_SiteId">
    <vt:lpwstr>473672ba-cd07-4371-a2ae-788b4c61840e</vt:lpwstr>
  </property>
  <property fmtid="{D5CDD505-2E9C-101B-9397-08002B2CF9AE}" pid="10" name="MSIP_Label_9108d454-5c13-4905-93be-12ec8059c842_ActionId">
    <vt:lpwstr>910ad489-d0e8-4336-a054-7aa050cb0ebf</vt:lpwstr>
  </property>
  <property fmtid="{D5CDD505-2E9C-101B-9397-08002B2CF9AE}" pid="11" name="MSIP_Label_9108d454-5c13-4905-93be-12ec8059c842_ContentBits">
    <vt:lpwstr>2</vt:lpwstr>
  </property>
</Properties>
</file>